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https://bmo.sharepoint.com/teams/SurconMahoneyWMG/Shared Documents/Scott/Scott's Onboarding/"/>
    </mc:Choice>
  </mc:AlternateContent>
  <xr:revisionPtr revIDLastSave="4" documentId="11_D7BC02510479B39C8E1B0125EE56FF09543AD4FA" xr6:coauthVersionLast="47" xr6:coauthVersionMax="47" xr10:uidLastSave="{EE155050-DA30-4E02-AEF4-0829EF1CFF23}"/>
  <bookViews>
    <workbookView xWindow="23028" yWindow="-13068" windowWidth="23256" windowHeight="12576" xr2:uid="{00000000-000D-0000-FFFF-FFFF00000000}"/>
  </bookViews>
  <sheets>
    <sheet name="Input" sheetId="1" r:id="rId1"/>
  </sheets>
  <definedNames>
    <definedName name="Childcare.AfterSchool.Input">Input!$B$96</definedName>
    <definedName name="Childcare.AfterSchool.Period">Input!$C$96</definedName>
    <definedName name="Childcare.Babysitting.Input">Input!$B$97</definedName>
    <definedName name="Childcare.Babysitting.Period">Input!$C$97</definedName>
    <definedName name="Childcare.ChildrenAllowance.Input">Input!$B$99</definedName>
    <definedName name="Childcare.ChildrenAllowance.Period">Input!$C$99</definedName>
    <definedName name="Childcare.ChildSupportPayments.Input">Input!$B$98</definedName>
    <definedName name="Childcare.ChildSupportPayments.Period">Input!$C$98</definedName>
    <definedName name="Childcare.Daycare.Input">Input!$B$95</definedName>
    <definedName name="Childcare.Daycare.Period">Input!$C$95</definedName>
    <definedName name="Childcare.Other.Input">Input!$B$100</definedName>
    <definedName name="Childcare.Other.Period">Input!$C$100</definedName>
    <definedName name="DebtRepayment.CreditCards.Input">Input!$B$111</definedName>
    <definedName name="DebtRepayment.CreditCards.Period">Input!$C$111</definedName>
    <definedName name="DebtRepayment.LineOfCredit.Input">Input!$B$112</definedName>
    <definedName name="DebtRepayment.LineOfCredit.Period">Input!$C$112</definedName>
    <definedName name="DebtRepayment.Other.Input">Input!$B$113</definedName>
    <definedName name="DebtRepayment.Other.Period">Input!$C$113</definedName>
    <definedName name="DebtRepayment.StudentLoan.Input">Input!$B$110</definedName>
    <definedName name="DebtRepayment.StudentLoan.Period">Input!$C$110</definedName>
    <definedName name="Education.Other.Input">Input!$B$107</definedName>
    <definedName name="Education.Other.Period">Input!$C$107</definedName>
    <definedName name="Education.Professional.Input">Input!$B$106</definedName>
    <definedName name="Education.Professional.Period">Input!$C$106</definedName>
    <definedName name="Education.SchoolExpenses.Input">Input!$B$103</definedName>
    <definedName name="Education.SchoolExpenses.Period">Input!$C$103</definedName>
    <definedName name="Education.SchoolTrips.Input">Input!$B$105</definedName>
    <definedName name="Education.SchoolTrips.Period">Input!$C$105</definedName>
    <definedName name="Education.Textbooks.Input">Input!$B$104</definedName>
    <definedName name="Education.Textbooks.Period">Input!$C$104</definedName>
    <definedName name="Entertainment.Holidays.Other.Input">Input!$B$133</definedName>
    <definedName name="Entertainment.Holidays.Other.Period">Input!$C$133</definedName>
    <definedName name="Entertainment.Holidays.TravelInsurance.Input">Input!$B$132</definedName>
    <definedName name="Entertainment.Holidays.TravelInsurance.Period">Input!$C$132</definedName>
    <definedName name="Entertainment.Holidays.Vacation.Input">Input!$B$131</definedName>
    <definedName name="Entertainment.Holidays.Vacation.Period">Input!$C$131</definedName>
    <definedName name="Entertainment.SocialLife.Alcohol.Input">Input!$B$126</definedName>
    <definedName name="Entertainment.SocialLife.Alcohol.Period">Input!$C$126</definedName>
    <definedName name="Entertainment.SocialLife.ChildrenActivities.Input">Input!$B$119</definedName>
    <definedName name="Entertainment.SocialLife.ChildrenActivities.Period">Input!$C$119</definedName>
    <definedName name="Entertainment.SocialLife.ClubMemberships.Input">Input!$B$118</definedName>
    <definedName name="Entertainment.SocialLife.ClubMemberships.Period">Input!$C$118</definedName>
    <definedName name="Entertainment.SocialLife.Hobbies.Input">Input!$B$123</definedName>
    <definedName name="Entertainment.SocialLife.Hobbies.Period">Input!$C$123</definedName>
    <definedName name="Entertainment.SocialLife.Movies.Input">Input!$B$124</definedName>
    <definedName name="Entertainment.SocialLife.Movies.Period">Input!$C$124</definedName>
    <definedName name="Entertainment.SocialLife.Newspapers.Input">Input!$B$125</definedName>
    <definedName name="Entertainment.SocialLife.Newspapers.Period">Input!$C$125</definedName>
    <definedName name="Entertainment.SocialLife.Nightlife.Input">Input!$B$117</definedName>
    <definedName name="Entertainment.SocialLife.Nightlife.Period">Input!$C$117</definedName>
    <definedName name="Entertainment.SocialLife.Other.Input">Input!$B$128</definedName>
    <definedName name="Entertainment.SocialLife.Other.Period">Input!$C$128</definedName>
    <definedName name="Entertainment.SocialLife.OutdoorRecreation.Input">Input!$B$121</definedName>
    <definedName name="Entertainment.SocialLife.OutdoorRecreation.Period">Input!$C$121</definedName>
    <definedName name="Entertainment.SocialLife.Restaurants.Input">Input!$B$116</definedName>
    <definedName name="Entertainment.SocialLife.Restaurants.Period">Input!$C$116</definedName>
    <definedName name="Entertainment.SocialLife.SportsGear.Input">Input!$B$122</definedName>
    <definedName name="Entertainment.SocialLife.SportsGear.Period">Input!$C$122</definedName>
    <definedName name="Entertainment.SocialLife.Tickets.Input">Input!$B$120</definedName>
    <definedName name="Entertainment.SocialLife.Tickets.Period">Input!$C$120</definedName>
    <definedName name="Entertainment.SocialLife.Tobacco.Input">Input!$B$127</definedName>
    <definedName name="Entertainment.SocialLife.Tobacco.Period">Input!$C$127</definedName>
    <definedName name="Food.Groceries.Input">Input!$B$78</definedName>
    <definedName name="Food.Groceries.Period">Input!$C$78</definedName>
    <definedName name="Food.Other.Input">Input!$B$81</definedName>
    <definedName name="Food.Other.Period">Input!$C$81</definedName>
    <definedName name="Food.TakeOutOrderIn.Input">Input!$B$80</definedName>
    <definedName name="Food.TakeOutOrderIn.Period">Input!$C$80</definedName>
    <definedName name="Food.WorkLunches.Input">Input!$B$79</definedName>
    <definedName name="Food.WorkLunches.Period">Input!$C$79</definedName>
    <definedName name="Housing.BasicCosts.CondoFees.Input">Input!$B$42</definedName>
    <definedName name="Housing.BasicCosts.CondoFees.Period">Input!$C$42</definedName>
    <definedName name="Housing.BasicCosts.HomeInsurance.Input">Input!$B$41</definedName>
    <definedName name="Housing.BasicCosts.HomeInsurance.Period">Input!$C$41</definedName>
    <definedName name="Housing.BasicCosts.MortgagePayments.Input">Input!$B$39</definedName>
    <definedName name="Housing.BasicCosts.MortgagePayments.Period">Input!$C$39</definedName>
    <definedName name="Housing.BasicCosts.PropertyTaxes.Input">Input!$B$40</definedName>
    <definedName name="Housing.BasicCosts.PropertyTaxes.Period">Input!$C$40</definedName>
    <definedName name="Housing.BasicCosts.Rent.Input">Input!$B$38</definedName>
    <definedName name="Housing.BasicCosts.Rent.Period">Input!$C$38</definedName>
    <definedName name="Housing.Purchase.Appliances.Input">Input!$B$56</definedName>
    <definedName name="Housing.Purchase.Appliances.Period">Input!$C$56</definedName>
    <definedName name="Housing.Purchase.Furniture.Input">Input!$B$55</definedName>
    <definedName name="Housing.Purchase.Furniture.Period">Input!$C$55</definedName>
    <definedName name="Housing.Purchase.HouseContents.Input">Input!$B$57</definedName>
    <definedName name="Housing.Purchase.HouseContents.Period">Input!$C$57</definedName>
    <definedName name="Housing.Purchase.Other.Input">Input!$B$58</definedName>
    <definedName name="Housing.Purchase.Other.Period">Input!$C$58</definedName>
    <definedName name="Housing.Repairs.Appliances.Input">Input!$B$49</definedName>
    <definedName name="Housing.Repairs.Appliances.Period">Input!$C$49</definedName>
    <definedName name="Housing.Repairs.Electrical.Input">Input!$B$47</definedName>
    <definedName name="Housing.Repairs.Electrical.Period">Input!$C$47</definedName>
    <definedName name="Housing.Repairs.Gardening.Input">Input!$B$50</definedName>
    <definedName name="Housing.Repairs.Gardening.Period">Input!$C$50</definedName>
    <definedName name="Housing.Repairs.HomeImprovements.Input">Input!$B$48</definedName>
    <definedName name="Housing.Repairs.HomeImprovements.Period">Input!$C$48</definedName>
    <definedName name="Housing.Repairs.HouseholdServices.Input">Input!$B$51</definedName>
    <definedName name="Housing.Repairs.HouseholdServices.Period">Input!$C$51</definedName>
    <definedName name="Housing.Repairs.Other.Input">Input!$B$52</definedName>
    <definedName name="Housing.Repairs.Other.Period">Input!$C$52</definedName>
    <definedName name="Housing.Repairs.Painting.Input">Input!$B$45</definedName>
    <definedName name="Housing.Repairs.Painting.Period">Input!$C$45</definedName>
    <definedName name="Housing.Repairs.Plumbing.Input">Input!$B$46</definedName>
    <definedName name="Housing.Repairs.Plumbing.Period">Input!$C$46</definedName>
    <definedName name="Housing.Utilities.Cable.Input">Input!$B$65</definedName>
    <definedName name="Housing.Utilities.Cable.Period">Input!$C$65</definedName>
    <definedName name="Housing.Utilities.Combined.Input">Input!$B$67</definedName>
    <definedName name="Housing.Utilities.Combined.Period">Input!$C$67</definedName>
    <definedName name="Housing.Utilities.Electricity.Input">Input!$B$61</definedName>
    <definedName name="Housing.Utilities.Electricity.Period">Input!$C$61</definedName>
    <definedName name="Housing.Utilities.Gas.Input">Input!$B$62</definedName>
    <definedName name="Housing.Utilities.Gas.Period">Input!$C$62</definedName>
    <definedName name="Housing.Utilities.Internet.Input">Input!$B$66</definedName>
    <definedName name="Housing.Utilities.Internet.Period">Input!$C$66</definedName>
    <definedName name="Housing.Utilities.Telephone.Input">Input!$B$64</definedName>
    <definedName name="Housing.Utilities.Telephone.Period">Input!$C$64</definedName>
    <definedName name="Housing.Utilities.Water.Input">Input!$B$63</definedName>
    <definedName name="Housing.Utilities.Water.Period">Input!$C$63</definedName>
    <definedName name="Income.Allowance.Input">Input!$B$21</definedName>
    <definedName name="Income.Allowance.Period">Input!$C$21</definedName>
    <definedName name="Income.BusinessIncome.Input">Input!$B$13</definedName>
    <definedName name="Income.BusinessIncome.Period">Input!$C$13</definedName>
    <definedName name="Income.ChildSupportIncome.Input">Input!$B$17</definedName>
    <definedName name="Income.ChildSupportIncome.Period">Input!$C$17</definedName>
    <definedName name="Income.Interest.Input">Input!$B$14</definedName>
    <definedName name="Income.Interest.Period">Input!$C$14</definedName>
    <definedName name="Income.MyPartnerTakeHomePay.Input">Input!$B$12</definedName>
    <definedName name="Income.MyPartnerTakeHomePay.Period">Input!$C$12</definedName>
    <definedName name="Income.MyTakeHomePay.Input">Input!$B$11</definedName>
    <definedName name="Income.MyTakeHomePay.Period">Input!$C$11</definedName>
    <definedName name="Income.Other.Input">Input!$B$22</definedName>
    <definedName name="Income.Other.Period">Input!$C$22</definedName>
    <definedName name="Income.RentalPropertyIncome.Input">Input!$B$15</definedName>
    <definedName name="Income.RentalPropertyIncome.Period">Input!$C$15</definedName>
    <definedName name="Income.RetirementIncome.Input">Input!$B$16</definedName>
    <definedName name="Income.RetirementIncome.Period">Input!$C$16</definedName>
    <definedName name="Income.SocialAssistance.Input">Input!$B$18</definedName>
    <definedName name="Income.SocialAssistance.Period">Input!$C$18</definedName>
    <definedName name="Income.StudentLoan.Input">Input!$B$19</definedName>
    <definedName name="Income.StudentLoan.Period">Input!$C$19</definedName>
    <definedName name="Income.UniversalChildTaxBenefit.Input">Input!$B$20</definedName>
    <definedName name="Income.UniversalChildTaxBenefit.Period">Input!$C$20</definedName>
    <definedName name="Insurance.Medical.Input">Input!$B$70</definedName>
    <definedName name="Insurance.Medical.Period">Input!$C$70</definedName>
    <definedName name="Insurance.Other.Input">Input!$B$75</definedName>
    <definedName name="Insurance.Other.Period">Input!$C$75</definedName>
    <definedName name="Insurance.YourDisability.Input">Input!$B$73</definedName>
    <definedName name="Insurance.YourDisability.Period">Input!$C$73</definedName>
    <definedName name="Insurance.YourLife.Input">Input!$B$71</definedName>
    <definedName name="Insurance.YourLife.Period">Input!$C$71</definedName>
    <definedName name="Insurance.YourPartnerDisability.Input">Input!$B$74</definedName>
    <definedName name="Insurance.YourPartnerDisability.Period">Input!$C$74</definedName>
    <definedName name="Insurance.YourPartnerLife.Input">Input!$B$72</definedName>
    <definedName name="Insurance.YourPartnerLife.Period">Input!$C$72</definedName>
    <definedName name="Miscellaneous.Donations.CharitableDonations.Input">Input!$B$165</definedName>
    <definedName name="Miscellaneous.Donations.CharitableDonations.Period">Input!$C$165</definedName>
    <definedName name="Miscellaneous.Gifts.Gifts.Input">Input!$B$162</definedName>
    <definedName name="Miscellaneous.Gifts.Gifts.Period">Input!$C$162</definedName>
    <definedName name="Miscellaneous.Pets.Other.Input">Input!$B$170</definedName>
    <definedName name="Miscellaneous.Pets.Other.Period">Input!$C$170</definedName>
    <definedName name="Miscellaneous.Pets.PetFood.Input">Input!$B$169</definedName>
    <definedName name="Miscellaneous.Pets.PetFood.Period">Input!$C$169</definedName>
    <definedName name="Miscellaneous.Pets.VetExpenses.Input">Input!$B$168</definedName>
    <definedName name="Miscellaneous.Pets.VetExpenses.Period">Input!$C$168</definedName>
    <definedName name="Personal.Clothing.Accessories.Input">Input!$B$140</definedName>
    <definedName name="Personal.Clothing.Accessories.Period">Input!$C$140</definedName>
    <definedName name="Personal.Clothing.AdultsClothes.Input">Input!$B$137</definedName>
    <definedName name="Personal.Clothing.AdultsClothes.Period">Input!$C$137</definedName>
    <definedName name="Personal.Clothing.ChildrenClothes.Input">Input!$B$138</definedName>
    <definedName name="Personal.Clothing.ChildrenClothes.Period">Input!$C$138</definedName>
    <definedName name="Personal.Clothing.Laundry.Input">Input!$B$139</definedName>
    <definedName name="Personal.Clothing.Laundry.Period">Input!$C$139</definedName>
    <definedName name="Personal.Medical.Dentist.Input">Input!$B$150</definedName>
    <definedName name="Personal.Medical.Dentist.Period">Input!$C$150</definedName>
    <definedName name="Personal.Medical.Doctor.Input">Input!$B$148</definedName>
    <definedName name="Personal.Medical.Doctor.Period">Input!$C$148</definedName>
    <definedName name="Personal.Medical.Other.Input">Input!$B$151</definedName>
    <definedName name="Personal.Medical.Other.Period">Input!$C$151</definedName>
    <definedName name="Personal.Medical.PrescriptionsAndMedicines.Input">Input!$B$149</definedName>
    <definedName name="Personal.Medical.PrescriptionsAndMedicines.Period">Input!$C$149</definedName>
    <definedName name="Personal.PersonalCare.Cosmetics.Input">Input!$B$143</definedName>
    <definedName name="Personal.PersonalCare.Cosmetics.Period">Input!$C$143</definedName>
    <definedName name="Personal.PersonalCare.Hairdresser.Input">Input!$B$144</definedName>
    <definedName name="Personal.PersonalCare.Hairdresser.Period">Input!$C$144</definedName>
    <definedName name="Personal.PersonalCare.Other.Input">Input!$B$145</definedName>
    <definedName name="Personal.PersonalCare.Other.Period">Input!$C$145</definedName>
    <definedName name="Personal.Services.BankingFees.Input">Input!$B$154</definedName>
    <definedName name="Personal.Services.BankingFees.Period">Input!$C$154</definedName>
    <definedName name="Personal.Services.Mobile.Input">Input!$B$155</definedName>
    <definedName name="Personal.Services.Mobile.Period">Input!$C$155</definedName>
    <definedName name="Personal.Services.Other.Input">Input!$B$157</definedName>
    <definedName name="Personal.Services.Other.Period">Input!$C$157</definedName>
    <definedName name="Personal.Services.Professional.Input">Input!$B$156</definedName>
    <definedName name="Personal.Services.Professional.Period">Input!$C$156</definedName>
    <definedName name="_xlnm.Print_Area" localSheetId="0">Input!$A$1:$F$232</definedName>
    <definedName name="Savings.EmergencyFunds.Input">Input!$B$28</definedName>
    <definedName name="Savings.EmergencyFunds.Period">Input!$C$28</definedName>
    <definedName name="Savings.Investments.Input">Input!$B$32</definedName>
    <definedName name="Savings.Investments.Period">Input!$C$32</definedName>
    <definedName name="Savings.Other.Input">Input!$B$33</definedName>
    <definedName name="Savings.Other.Period">Input!$C$33</definedName>
    <definedName name="Savings.RegularSavings.Input">Input!$B$27</definedName>
    <definedName name="Savings.RegularSavings.Period">Input!$C$27</definedName>
    <definedName name="Savings.RESP.Input">Input!$B$31</definedName>
    <definedName name="Savings.RESP.Period">Input!$C$31</definedName>
    <definedName name="Savings.RRSP.Input">Input!$B$30</definedName>
    <definedName name="Savings.RRSP.Period">Input!$C$30</definedName>
    <definedName name="Savings.TaxFreeSavingsAccount.Input">Input!$B$29</definedName>
    <definedName name="Savings.TaxFreeSavingsAccount.Period">Input!$C$29</definedName>
    <definedName name="Transport.Gas.Input">Input!$B$86</definedName>
    <definedName name="Transport.Gas.Period">Input!$C$86</definedName>
    <definedName name="Transport.Maintenance.Input">Input!$B$87</definedName>
    <definedName name="Transport.Maintenance.Period">Input!$C$87</definedName>
    <definedName name="Transport.Other.Input">Input!$B$92</definedName>
    <definedName name="Transport.Other.Period">Input!$C$92</definedName>
    <definedName name="Transport.Parking.Input">Input!$B$89</definedName>
    <definedName name="Transport.Parking.Period">Input!$C$89</definedName>
    <definedName name="Transport.TaxiFares.Input">Input!$B$91</definedName>
    <definedName name="Transport.TaxiFares.Period">Input!$C$91</definedName>
    <definedName name="Transport.TransitPass.Input">Input!$B$90</definedName>
    <definedName name="Transport.TransitPass.Period">Input!$C$90</definedName>
    <definedName name="Transport.VehicleInsurance.Input">Input!$B$85</definedName>
    <definedName name="Transport.VehicleInsurance.Period">Input!$C$85</definedName>
    <definedName name="Transport.VehicleLicensing.Input">Input!$B$84</definedName>
    <definedName name="Transport.VehicleLicensing.Period">Input!$C$84</definedName>
    <definedName name="Transport.VehicleLoan.Input">Input!$B$88</definedName>
    <definedName name="Transport.VehicleLoan.Period">Input!$C$88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1" i="1" l="1"/>
  <c r="O190" i="1" s="1"/>
  <c r="A200" i="1"/>
  <c r="A199" i="1"/>
  <c r="A198" i="1"/>
  <c r="O197" i="1"/>
  <c r="A197" i="1"/>
  <c r="O186" i="1" s="1"/>
  <c r="O196" i="1"/>
  <c r="A196" i="1"/>
  <c r="O185" i="1" s="1"/>
  <c r="A195" i="1"/>
  <c r="O184" i="1" s="1"/>
  <c r="A194" i="1"/>
  <c r="O183" i="1" s="1"/>
  <c r="A193" i="1"/>
  <c r="O182" i="1" s="1"/>
  <c r="A192" i="1"/>
  <c r="O181" i="1" s="1"/>
  <c r="O189" i="1"/>
  <c r="O188" i="1"/>
  <c r="A188" i="1"/>
  <c r="O187" i="1"/>
  <c r="A187" i="1"/>
  <c r="A186" i="1"/>
  <c r="A185" i="1"/>
  <c r="A184" i="1"/>
  <c r="A183" i="1"/>
  <c r="A182" i="1"/>
  <c r="O180" i="1"/>
  <c r="A179" i="1"/>
  <c r="A177" i="1"/>
  <c r="O198" i="1" s="1"/>
  <c r="D170" i="1"/>
  <c r="D169" i="1"/>
  <c r="D168" i="1"/>
  <c r="D165" i="1"/>
  <c r="D164" i="1" s="1"/>
  <c r="D162" i="1"/>
  <c r="D161" i="1" s="1"/>
  <c r="D157" i="1"/>
  <c r="D156" i="1"/>
  <c r="D155" i="1"/>
  <c r="D154" i="1"/>
  <c r="D151" i="1"/>
  <c r="D150" i="1"/>
  <c r="D149" i="1"/>
  <c r="D148" i="1"/>
  <c r="D145" i="1"/>
  <c r="D144" i="1"/>
  <c r="D143" i="1"/>
  <c r="D140" i="1"/>
  <c r="D139" i="1"/>
  <c r="D138" i="1"/>
  <c r="D137" i="1"/>
  <c r="D133" i="1"/>
  <c r="D132" i="1"/>
  <c r="D131" i="1"/>
  <c r="D128" i="1"/>
  <c r="D127" i="1"/>
  <c r="D126" i="1"/>
  <c r="D125" i="1"/>
  <c r="D124" i="1"/>
  <c r="D123" i="1"/>
  <c r="D122" i="1"/>
  <c r="D121" i="1"/>
  <c r="D120" i="1"/>
  <c r="D119" i="1"/>
  <c r="D118" i="1"/>
  <c r="D117" i="1"/>
  <c r="D116" i="1"/>
  <c r="D113" i="1"/>
  <c r="D112" i="1"/>
  <c r="D111" i="1"/>
  <c r="D110" i="1"/>
  <c r="D107" i="1"/>
  <c r="D106" i="1"/>
  <c r="D105" i="1"/>
  <c r="D104" i="1"/>
  <c r="D103" i="1"/>
  <c r="D100" i="1"/>
  <c r="D99" i="1"/>
  <c r="D98" i="1"/>
  <c r="D97" i="1"/>
  <c r="D96" i="1"/>
  <c r="D95" i="1"/>
  <c r="D92" i="1"/>
  <c r="D91" i="1"/>
  <c r="D90" i="1"/>
  <c r="D89" i="1"/>
  <c r="D88" i="1"/>
  <c r="D87" i="1"/>
  <c r="D86" i="1"/>
  <c r="D85" i="1"/>
  <c r="D84" i="1"/>
  <c r="D81" i="1"/>
  <c r="D80" i="1"/>
  <c r="D79" i="1"/>
  <c r="D78" i="1"/>
  <c r="D75" i="1"/>
  <c r="D74" i="1"/>
  <c r="D73" i="1"/>
  <c r="D72" i="1"/>
  <c r="D71" i="1"/>
  <c r="D70" i="1"/>
  <c r="D67" i="1"/>
  <c r="D66" i="1"/>
  <c r="D65" i="1"/>
  <c r="D64" i="1"/>
  <c r="D63" i="1"/>
  <c r="D62" i="1"/>
  <c r="D61" i="1"/>
  <c r="D58" i="1"/>
  <c r="D57" i="1"/>
  <c r="D56" i="1"/>
  <c r="D55" i="1"/>
  <c r="D52" i="1"/>
  <c r="D51" i="1"/>
  <c r="D50" i="1"/>
  <c r="D49" i="1"/>
  <c r="D48" i="1"/>
  <c r="D47" i="1"/>
  <c r="D46" i="1"/>
  <c r="D45" i="1"/>
  <c r="D42" i="1"/>
  <c r="D41" i="1"/>
  <c r="D40" i="1"/>
  <c r="D39" i="1"/>
  <c r="D38" i="1"/>
  <c r="D33" i="1"/>
  <c r="D32" i="1"/>
  <c r="B187" i="1" s="1"/>
  <c r="D31" i="1"/>
  <c r="B186" i="1" s="1"/>
  <c r="D30" i="1"/>
  <c r="D29" i="1"/>
  <c r="B184" i="1" s="1"/>
  <c r="D28" i="1"/>
  <c r="D27" i="1"/>
  <c r="B182" i="1" s="1"/>
  <c r="D22" i="1"/>
  <c r="D21" i="1"/>
  <c r="D20" i="1"/>
  <c r="D19" i="1"/>
  <c r="D18" i="1"/>
  <c r="D17" i="1"/>
  <c r="D16" i="1"/>
  <c r="D15" i="1"/>
  <c r="D14" i="1"/>
  <c r="D13" i="1"/>
  <c r="D12" i="1"/>
  <c r="D11" i="1"/>
  <c r="D167" i="1" l="1"/>
  <c r="D153" i="1"/>
  <c r="D136" i="1"/>
  <c r="D109" i="1"/>
  <c r="B198" i="1" s="1"/>
  <c r="D102" i="1"/>
  <c r="B197" i="1" s="1"/>
  <c r="D94" i="1"/>
  <c r="B196" i="1" s="1"/>
  <c r="D147" i="1"/>
  <c r="D142" i="1"/>
  <c r="D130" i="1"/>
  <c r="D115" i="1"/>
  <c r="B199" i="1" s="1"/>
  <c r="D83" i="1"/>
  <c r="B195" i="1" s="1"/>
  <c r="D77" i="1"/>
  <c r="B194" i="1" s="1"/>
  <c r="D69" i="1"/>
  <c r="B193" i="1" s="1"/>
  <c r="D60" i="1"/>
  <c r="D54" i="1"/>
  <c r="D44" i="1"/>
  <c r="D37" i="1" s="1"/>
  <c r="D10" i="1"/>
  <c r="E11" i="1" s="1"/>
  <c r="E33" i="1"/>
  <c r="E137" i="1"/>
  <c r="E64" i="1"/>
  <c r="E122" i="1"/>
  <c r="E144" i="1"/>
  <c r="D159" i="1"/>
  <c r="B201" i="1" s="1"/>
  <c r="B188" i="1"/>
  <c r="B185" i="1"/>
  <c r="D26" i="1"/>
  <c r="B183" i="1"/>
  <c r="E143" i="1" l="1"/>
  <c r="E73" i="1"/>
  <c r="E61" i="1"/>
  <c r="D135" i="1"/>
  <c r="B200" i="1" s="1"/>
  <c r="E111" i="1"/>
  <c r="B177" i="1"/>
  <c r="C186" i="1" s="1"/>
  <c r="E125" i="1"/>
  <c r="E52" i="1"/>
  <c r="E66" i="1"/>
  <c r="E119" i="1"/>
  <c r="E121" i="1"/>
  <c r="E42" i="1"/>
  <c r="E56" i="1"/>
  <c r="E133" i="1"/>
  <c r="E14" i="1"/>
  <c r="E81" i="1"/>
  <c r="E70" i="1"/>
  <c r="E65" i="1"/>
  <c r="E63" i="1"/>
  <c r="E71" i="1"/>
  <c r="E88" i="1"/>
  <c r="E169" i="1"/>
  <c r="E165" i="1"/>
  <c r="E164" i="1" s="1"/>
  <c r="E98" i="1"/>
  <c r="E20" i="1"/>
  <c r="E91" i="1"/>
  <c r="E86" i="1"/>
  <c r="E49" i="1"/>
  <c r="E87" i="1"/>
  <c r="E46" i="1"/>
  <c r="E110" i="1"/>
  <c r="E131" i="1"/>
  <c r="E104" i="1"/>
  <c r="E150" i="1"/>
  <c r="E27" i="1"/>
  <c r="E168" i="1"/>
  <c r="E84" i="1"/>
  <c r="E80" i="1"/>
  <c r="E75" i="1"/>
  <c r="E32" i="1"/>
  <c r="E155" i="1"/>
  <c r="E140" i="1"/>
  <c r="E50" i="1"/>
  <c r="E79" i="1"/>
  <c r="E116" i="1"/>
  <c r="E22" i="1"/>
  <c r="E85" i="1"/>
  <c r="E41" i="1"/>
  <c r="E55" i="1"/>
  <c r="E21" i="1"/>
  <c r="E123" i="1"/>
  <c r="E78" i="1"/>
  <c r="E157" i="1"/>
  <c r="E97" i="1"/>
  <c r="E74" i="1"/>
  <c r="E99" i="1"/>
  <c r="E103" i="1"/>
  <c r="E29" i="1"/>
  <c r="E170" i="1"/>
  <c r="E39" i="1"/>
  <c r="E31" i="1"/>
  <c r="E151" i="1"/>
  <c r="E100" i="1"/>
  <c r="E16" i="1"/>
  <c r="E106" i="1"/>
  <c r="E15" i="1"/>
  <c r="E57" i="1"/>
  <c r="E149" i="1"/>
  <c r="E51" i="1"/>
  <c r="E117" i="1"/>
  <c r="E112" i="1"/>
  <c r="E107" i="1"/>
  <c r="E162" i="1"/>
  <c r="E161" i="1" s="1"/>
  <c r="E128" i="1"/>
  <c r="E120" i="1"/>
  <c r="E132" i="1"/>
  <c r="E12" i="1"/>
  <c r="E48" i="1"/>
  <c r="E18" i="1"/>
  <c r="E72" i="1"/>
  <c r="E95" i="1"/>
  <c r="E148" i="1"/>
  <c r="E92" i="1"/>
  <c r="E96" i="1"/>
  <c r="E138" i="1"/>
  <c r="E154" i="1"/>
  <c r="E67" i="1"/>
  <c r="E145" i="1"/>
  <c r="E142" i="1" s="1"/>
  <c r="E40" i="1"/>
  <c r="E156" i="1"/>
  <c r="E38" i="1"/>
  <c r="E13" i="1"/>
  <c r="E126" i="1"/>
  <c r="C187" i="1"/>
  <c r="E118" i="1"/>
  <c r="E105" i="1"/>
  <c r="E58" i="1"/>
  <c r="E47" i="1"/>
  <c r="E17" i="1"/>
  <c r="E45" i="1"/>
  <c r="E139" i="1"/>
  <c r="E113" i="1"/>
  <c r="E62" i="1"/>
  <c r="E19" i="1"/>
  <c r="C182" i="1"/>
  <c r="E124" i="1"/>
  <c r="E127" i="1"/>
  <c r="E90" i="1"/>
  <c r="E89" i="1"/>
  <c r="E30" i="1"/>
  <c r="E28" i="1"/>
  <c r="B189" i="1"/>
  <c r="B192" i="1"/>
  <c r="C197" i="1" l="1"/>
  <c r="C185" i="1"/>
  <c r="E167" i="1"/>
  <c r="E159" i="1" s="1"/>
  <c r="D35" i="1"/>
  <c r="E35" i="1" s="1"/>
  <c r="E109" i="1"/>
  <c r="C200" i="1"/>
  <c r="C194" i="1"/>
  <c r="C188" i="1"/>
  <c r="C195" i="1"/>
  <c r="C183" i="1"/>
  <c r="E69" i="1"/>
  <c r="C196" i="1"/>
  <c r="C184" i="1"/>
  <c r="P198" i="1"/>
  <c r="C193" i="1"/>
  <c r="C199" i="1"/>
  <c r="C198" i="1"/>
  <c r="E130" i="1"/>
  <c r="E115" i="1" s="1"/>
  <c r="C201" i="1"/>
  <c r="E136" i="1"/>
  <c r="E94" i="1"/>
  <c r="E102" i="1"/>
  <c r="E77" i="1"/>
  <c r="E26" i="1"/>
  <c r="E147" i="1"/>
  <c r="E60" i="1"/>
  <c r="E153" i="1"/>
  <c r="E54" i="1"/>
  <c r="E44" i="1"/>
  <c r="E83" i="1"/>
  <c r="E10" i="1"/>
  <c r="B202" i="1"/>
  <c r="C192" i="1"/>
  <c r="P197" i="1"/>
  <c r="C189" i="1"/>
  <c r="E135" i="1" l="1"/>
  <c r="E37" i="1"/>
  <c r="C202" i="1"/>
  <c r="P205" i="1" s="1"/>
  <c r="O203" i="1" s="1"/>
  <c r="P196" i="1"/>
  <c r="B204" i="1"/>
  <c r="P185" i="1" l="1"/>
  <c r="B206" i="1"/>
  <c r="C206" i="1" s="1"/>
  <c r="P191" i="1"/>
  <c r="P188" i="1"/>
  <c r="C204" i="1"/>
  <c r="P183" i="1"/>
  <c r="P195" i="1"/>
  <c r="P190" i="1"/>
  <c r="P186" i="1"/>
  <c r="P181" i="1"/>
  <c r="P189" i="1"/>
  <c r="P184" i="1"/>
  <c r="P182" i="1"/>
  <c r="P187" i="1"/>
  <c r="P180" i="1"/>
  <c r="A204" i="1"/>
  <c r="D204" i="1"/>
  <c r="A205" i="1"/>
  <c r="O191" i="1" l="1"/>
  <c r="O195" i="1"/>
</calcChain>
</file>

<file path=xl/sharedStrings.xml><?xml version="1.0" encoding="utf-8"?>
<sst xmlns="http://schemas.openxmlformats.org/spreadsheetml/2006/main" count="298" uniqueCount="167">
  <si>
    <t>Financial Consumer Agency of Canada</t>
  </si>
  <si>
    <t xml:space="preserve">www.fcac-acfc.gc.ca </t>
  </si>
  <si>
    <t>Input</t>
  </si>
  <si>
    <t xml:space="preserve"> Period</t>
  </si>
  <si>
    <t>Annual total</t>
  </si>
  <si>
    <t>Percent</t>
  </si>
  <si>
    <t>Comments</t>
  </si>
  <si>
    <r>
      <t xml:space="preserve">1. Write the dollar amounts in the </t>
    </r>
    <r>
      <rPr>
        <b/>
        <u/>
        <sz val="16"/>
        <rFont val="Calibri"/>
        <family val="2"/>
      </rPr>
      <t>Input</t>
    </r>
    <r>
      <rPr>
        <b/>
        <sz val="16"/>
        <rFont val="Calibri"/>
        <family val="2"/>
      </rPr>
      <t xml:space="preserve"> fields.</t>
    </r>
  </si>
  <si>
    <r>
      <t xml:space="preserve">2. Select the </t>
    </r>
    <r>
      <rPr>
        <b/>
        <u/>
        <sz val="16"/>
        <rFont val="Calibri"/>
        <family val="2"/>
      </rPr>
      <t>Period</t>
    </r>
    <r>
      <rPr>
        <b/>
        <sz val="16"/>
        <rFont val="Calibri"/>
        <family val="2"/>
      </rPr>
      <t xml:space="preserve"> from the drop down boxes.</t>
    </r>
  </si>
  <si>
    <t>3. If you have Savings and Investments (e.g. RRSPs, Canada Savings Bonds, etc…) deducted from your pay and you wish to show them here as part of your Savings and Investments, add the amount of that deduction to your Take-home pay below.</t>
  </si>
  <si>
    <r>
      <t xml:space="preserve">4. Write any </t>
    </r>
    <r>
      <rPr>
        <b/>
        <u/>
        <sz val="16"/>
        <rFont val="Calibri"/>
        <family val="2"/>
      </rPr>
      <t>Comments</t>
    </r>
    <r>
      <rPr>
        <b/>
        <sz val="16"/>
        <rFont val="Calibri"/>
        <family val="2"/>
      </rPr>
      <t xml:space="preserve"> that you want.</t>
    </r>
  </si>
  <si>
    <r>
      <t xml:space="preserve">5. Review the </t>
    </r>
    <r>
      <rPr>
        <b/>
        <u/>
        <sz val="16"/>
        <rFont val="Calibri"/>
        <family val="2"/>
      </rPr>
      <t>Summary</t>
    </r>
    <r>
      <rPr>
        <b/>
        <sz val="16"/>
        <rFont val="Calibri"/>
        <family val="2"/>
      </rPr>
      <t xml:space="preserve"> information below.</t>
    </r>
  </si>
  <si>
    <t>Net income (after taxes and deductions)</t>
  </si>
  <si>
    <t>For Administrative use</t>
  </si>
  <si>
    <t>My take-home pay</t>
  </si>
  <si>
    <t>2 weeks</t>
  </si>
  <si>
    <t>Day</t>
  </si>
  <si>
    <t>My spouse/partner's take-home pay</t>
  </si>
  <si>
    <t>Week</t>
  </si>
  <si>
    <t>Business income (profit)</t>
  </si>
  <si>
    <t>Month</t>
  </si>
  <si>
    <t>Interest / earning on investments</t>
  </si>
  <si>
    <t>Semi-monthly</t>
  </si>
  <si>
    <t>Rental property income</t>
  </si>
  <si>
    <t>Retirement income (pension, RIF, annuity, etc...)</t>
  </si>
  <si>
    <t>2 months</t>
  </si>
  <si>
    <t>Child support income</t>
  </si>
  <si>
    <t>Quarterly</t>
  </si>
  <si>
    <t>Social assistance</t>
  </si>
  <si>
    <t>6 months</t>
  </si>
  <si>
    <t>Student loan (money received)</t>
  </si>
  <si>
    <t>Year</t>
  </si>
  <si>
    <t>Canada child benefit</t>
  </si>
  <si>
    <t>Allowance</t>
  </si>
  <si>
    <t>Other</t>
  </si>
  <si>
    <t>Where your money goes</t>
  </si>
  <si>
    <t>TOTAL SAVINGS AND INVESTMENTS</t>
  </si>
  <si>
    <t>Regular savings (Major purchases, etc...)</t>
  </si>
  <si>
    <t>Emergency funds</t>
  </si>
  <si>
    <t>Tax-Free Savings Account</t>
  </si>
  <si>
    <t>Retirement Savings (e.g. RRSP contributions)</t>
  </si>
  <si>
    <t>Registered Education Savings Plan (RESP)</t>
  </si>
  <si>
    <t>Non registered investments (GICs, mutual funds, etc...)</t>
  </si>
  <si>
    <t>TOTAL SPENDING</t>
  </si>
  <si>
    <t>Housing</t>
  </si>
  <si>
    <t>Rent</t>
  </si>
  <si>
    <t>Mortgage payments</t>
  </si>
  <si>
    <t>Property taxes</t>
  </si>
  <si>
    <t>Home / tenant insurance</t>
  </si>
  <si>
    <t>Condo fees</t>
  </si>
  <si>
    <t>Repairs and maintenance</t>
  </si>
  <si>
    <t>Painting and decorating</t>
  </si>
  <si>
    <t>Plumbing</t>
  </si>
  <si>
    <t>Electrical</t>
  </si>
  <si>
    <t xml:space="preserve">Home improvements (roof repair, new furnace, etc ...) </t>
  </si>
  <si>
    <t>Appliances</t>
  </si>
  <si>
    <t>Gardening / landscaping</t>
  </si>
  <si>
    <t>Household services (cleaning service, snow removal, etc...)</t>
  </si>
  <si>
    <t>Purchase household items</t>
  </si>
  <si>
    <t>Furniture</t>
  </si>
  <si>
    <t>House contents</t>
  </si>
  <si>
    <t>Utilities</t>
  </si>
  <si>
    <t>Electricity</t>
  </si>
  <si>
    <t>Gas</t>
  </si>
  <si>
    <t>Water</t>
  </si>
  <si>
    <t>Telephone</t>
  </si>
  <si>
    <t>Cable or satellite</t>
  </si>
  <si>
    <t>Internet</t>
  </si>
  <si>
    <t>Combined (if you pay telephone, Internet, TV, etc. together)</t>
  </si>
  <si>
    <t>Life and health insurance</t>
  </si>
  <si>
    <t>Medical</t>
  </si>
  <si>
    <t>Your life</t>
  </si>
  <si>
    <t>Your partner's life</t>
  </si>
  <si>
    <t>Your disability</t>
  </si>
  <si>
    <t>Your partner's disability</t>
  </si>
  <si>
    <t>Food and groceries</t>
  </si>
  <si>
    <t>Groceries</t>
  </si>
  <si>
    <t>Work lunches (bought)</t>
  </si>
  <si>
    <t>Take-out / order in</t>
  </si>
  <si>
    <t>Other (for example, daily coffee purchases)</t>
  </si>
  <si>
    <t>Transportation</t>
  </si>
  <si>
    <t>Vehicle licensing and registration</t>
  </si>
  <si>
    <t>Vehicle insurance</t>
  </si>
  <si>
    <t>Maintenance</t>
  </si>
  <si>
    <t>Vehicle loan/lease payments</t>
  </si>
  <si>
    <t>Parking</t>
  </si>
  <si>
    <t>Transit pass (bus and / or train)</t>
  </si>
  <si>
    <t>Taxi fares</t>
  </si>
  <si>
    <t>Childcare</t>
  </si>
  <si>
    <t>Daycare</t>
  </si>
  <si>
    <t>After school / holiday care</t>
  </si>
  <si>
    <t>Babysitting</t>
  </si>
  <si>
    <t>Child support payments</t>
  </si>
  <si>
    <t>Children's allowance</t>
  </si>
  <si>
    <t>Education and professional development</t>
  </si>
  <si>
    <t>School expenses (tuition, fees, etc...)</t>
  </si>
  <si>
    <t>Textbooks and stationery</t>
  </si>
  <si>
    <t>School trips</t>
  </si>
  <si>
    <t>Professional or association dues</t>
  </si>
  <si>
    <t>Debt repayment</t>
  </si>
  <si>
    <t>Student loan</t>
  </si>
  <si>
    <t>Credit cards</t>
  </si>
  <si>
    <t>Line of credit</t>
  </si>
  <si>
    <t>Entertainment and fun</t>
  </si>
  <si>
    <t>Restaurants / Dining out</t>
  </si>
  <si>
    <t>Nightlife (bars, cafes, etc…)</t>
  </si>
  <si>
    <t>Club memberships (e.g. gym)</t>
  </si>
  <si>
    <t>Children's activities</t>
  </si>
  <si>
    <t>Tickets for sporting events, plays and concerts</t>
  </si>
  <si>
    <t>Outdoor recreation (e.g. camping, skiing)</t>
  </si>
  <si>
    <t>Sports gear (e.g. hockey equipment)</t>
  </si>
  <si>
    <t>Hobbies ( e.g. stamp collection, musical instruments)</t>
  </si>
  <si>
    <t>Movies</t>
  </si>
  <si>
    <t>Newspapers / magazines / books</t>
  </si>
  <si>
    <t>Alcohol</t>
  </si>
  <si>
    <t>Tobacco (e.g. cigarettes)</t>
  </si>
  <si>
    <t>Holidays</t>
  </si>
  <si>
    <t>Vacation</t>
  </si>
  <si>
    <t>Travel insurance</t>
  </si>
  <si>
    <t>Personal</t>
  </si>
  <si>
    <t>Clothing</t>
  </si>
  <si>
    <t>Adults' clothes / shoes</t>
  </si>
  <si>
    <t>Children's clothes / shoes</t>
  </si>
  <si>
    <t>Laundry / dry cleaning</t>
  </si>
  <si>
    <t>Accessories</t>
  </si>
  <si>
    <t>Personal care / grooming</t>
  </si>
  <si>
    <t>Cosmetics / toiletries</t>
  </si>
  <si>
    <t>Hairdresser / barbers</t>
  </si>
  <si>
    <t>Doctor</t>
  </si>
  <si>
    <t>Prescriptions and medicines</t>
  </si>
  <si>
    <t>Dentist</t>
  </si>
  <si>
    <t>Services</t>
  </si>
  <si>
    <t>Banking fees</t>
  </si>
  <si>
    <t>Mobile phone(s)</t>
  </si>
  <si>
    <t>Professional (legal, financial advice, etc...)</t>
  </si>
  <si>
    <t>Miscellaneous</t>
  </si>
  <si>
    <t>Gifts</t>
  </si>
  <si>
    <t>Gifts (holiday, birthdays, special events, etc...)</t>
  </si>
  <si>
    <t>Donations</t>
  </si>
  <si>
    <t>Charitable donations</t>
  </si>
  <si>
    <t>Pets</t>
  </si>
  <si>
    <t>Vet expenses</t>
  </si>
  <si>
    <t>Pet food</t>
  </si>
  <si>
    <t>Summary</t>
  </si>
  <si>
    <t>Show by</t>
  </si>
  <si>
    <t>Totals</t>
  </si>
  <si>
    <t>Percent of income</t>
  </si>
  <si>
    <t>Pie Chart</t>
  </si>
  <si>
    <t>Savings and investments</t>
  </si>
  <si>
    <t>Subtotal savings and investments</t>
  </si>
  <si>
    <t>Spending</t>
  </si>
  <si>
    <t>Bar Graph</t>
  </si>
  <si>
    <t>Message</t>
  </si>
  <si>
    <t>Subtotal spending</t>
  </si>
  <si>
    <t>You can use this money to pay down debt faster or increase your savings.</t>
  </si>
  <si>
    <t xml:space="preserve">You are over budget by </t>
  </si>
  <si>
    <t>Where your money goes total</t>
  </si>
  <si>
    <t>%. Review your expenses to see how you can bring your budget into balance.</t>
  </si>
  <si>
    <t>FCAC Publications of interest</t>
  </si>
  <si>
    <t>Making a Budget and Sticking to It</t>
  </si>
  <si>
    <t>Thinking of Opening a Tax-Free Savings Account (TFSA)?</t>
  </si>
  <si>
    <t>Save for Your Child's Education with an RESP</t>
  </si>
  <si>
    <t>Managing Debt: Getting Help from a Credit Counselling Agency</t>
  </si>
  <si>
    <t>How to Beat that Debt</t>
  </si>
  <si>
    <t>Paying Off Your Mortgage Faster</t>
  </si>
  <si>
    <t>Be Smart with Your Credit Card: 10 Tips to Help You Use Your Credit Card Wisely</t>
  </si>
  <si>
    <t>This budget worksheet is a tool to help you calculate and understand your own budget and determine how much credit you can afford.  This worksheet is designed to allow you to input your budget information based on how you actually spend your money using different time periods (day, week, month, etc...) and convert the inputs into estimated annual values in order to give you a snapshot of where your money is going. It makes mathematical calculations based entirely on the information you provide.  While it lists several different types of income and spending, it may not include everything in your personal situation.  The more complete, accurate and detailed information you provide, the better the worksheet may illustrate your financial situation. But don’t depend on this worksheet alone; there are other factors that are not covered by this worksheet that you may have to consider carefully — such as the financial situations of other members of your family. Use worksheet calculations as just one of several sources of information for helping you make important financial decisions.  And don’t forget that you may wish to seek professional advice, as well.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</si>
</sst>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164" formatCode="0.0%"/>
    <numFmt numFmtId="165" formatCode="&quot;$&quot;* #,##0_);[Red]&quot;$&quot;* \ \(#,##0\);_(&quot;$&quot;* &quot;-&quot;??_);_(@_)"/>
    <numFmt numFmtId="166" formatCode="&quot;$&quot;* #,##0.00_);[Red]&quot;$&quot;* \ \(#,##0.00\);_(&quot;$&quot;* &quot;-&quot;??_);_(@_)"/>
  </numFmts>
  <fonts count="68" x14ac:knownFonts="1">
    <font>
      <sz val="11"/>
      <color indexed="8"/>
      <name val="Calibri"/>
      <family val="2"/>
    </font>
    <font>
      <sz val="11"/>
      <color theme="1"/>
      <name val="Calibri"/>
      <family val="2"/>
    </font>
    <font>
      <b/>
      <sz val="18"/>
      <color theme="3"/>
      <name val="Cambria"/>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65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11"/>
      <color indexed="8"/>
      <name val="Calibri"/>
      <family val="2"/>
    </font>
    <font>
      <u/>
      <sz val="11"/>
      <color indexed="12"/>
      <name val="Calibri"/>
      <family val="2"/>
    </font>
    <font>
      <sz val="12"/>
      <name val="Calibri"/>
      <family val="2"/>
    </font>
    <font>
      <sz val="20"/>
      <color indexed="8"/>
      <name val="Calibri"/>
      <family val="2"/>
    </font>
    <font>
      <b/>
      <sz val="11"/>
      <color indexed="10"/>
      <name val="Calibri"/>
      <family val="2"/>
    </font>
    <font>
      <b/>
      <sz val="16"/>
      <color indexed="8"/>
      <name val="Calibri"/>
      <family val="2"/>
    </font>
    <font>
      <b/>
      <sz val="14"/>
      <color indexed="8"/>
      <name val="Calibri"/>
      <family val="2"/>
    </font>
    <font>
      <b/>
      <sz val="16"/>
      <name val="Calibri"/>
      <family val="2"/>
    </font>
    <font>
      <sz val="11"/>
      <color indexed="21"/>
      <name val="Calibri"/>
      <family val="2"/>
    </font>
    <font>
      <b/>
      <u/>
      <sz val="20"/>
      <color indexed="62"/>
      <name val="Calibri"/>
      <family val="2"/>
    </font>
    <font>
      <sz val="20"/>
      <color indexed="21"/>
      <name val="Calibri"/>
      <family val="2"/>
    </font>
    <font>
      <b/>
      <sz val="20"/>
      <color indexed="62"/>
      <name val="Calibri"/>
      <family val="2"/>
    </font>
    <font>
      <b/>
      <sz val="11"/>
      <color indexed="21"/>
      <name val="Calibri"/>
      <family val="2"/>
    </font>
    <font>
      <sz val="11"/>
      <name val="Calibri"/>
      <family val="2"/>
    </font>
    <font>
      <b/>
      <sz val="11"/>
      <color indexed="9"/>
      <name val="Calibri"/>
      <family val="2"/>
    </font>
    <font>
      <sz val="11"/>
      <color indexed="10"/>
      <name val="Calibri"/>
      <family val="2"/>
    </font>
    <font>
      <b/>
      <sz val="11"/>
      <color indexed="62"/>
      <name val="Calibri"/>
      <family val="2"/>
    </font>
    <font>
      <b/>
      <sz val="28"/>
      <color indexed="8"/>
      <name val="Calibri"/>
      <family val="2"/>
    </font>
    <font>
      <b/>
      <sz val="11"/>
      <color indexed="8"/>
      <name val="Calibri"/>
      <family val="2"/>
    </font>
    <font>
      <b/>
      <sz val="18"/>
      <color indexed="8"/>
      <name val="Calibri"/>
      <family val="2"/>
    </font>
    <font>
      <b/>
      <sz val="20"/>
      <color indexed="10"/>
      <name val="Calibri"/>
      <family val="2"/>
    </font>
    <font>
      <b/>
      <sz val="20"/>
      <color indexed="21"/>
      <name val="Calibri"/>
      <family val="2"/>
    </font>
    <font>
      <b/>
      <u/>
      <sz val="20"/>
      <color indexed="10"/>
      <name val="Calibri"/>
      <family val="2"/>
    </font>
    <font>
      <sz val="20"/>
      <color indexed="10"/>
      <name val="Calibri"/>
      <family val="2"/>
    </font>
    <font>
      <sz val="22"/>
      <color indexed="10"/>
      <name val="Calibri"/>
      <family val="2"/>
    </font>
    <font>
      <b/>
      <u/>
      <sz val="11"/>
      <color indexed="21"/>
      <name val="Calibri"/>
      <family val="2"/>
    </font>
    <font>
      <sz val="16"/>
      <color indexed="8"/>
      <name val="Calibri"/>
      <family val="2"/>
    </font>
    <font>
      <sz val="14"/>
      <color indexed="8"/>
      <name val="Calibri"/>
      <family val="2"/>
    </font>
    <font>
      <b/>
      <i/>
      <sz val="14"/>
      <color indexed="30"/>
      <name val="Calibri"/>
      <family val="2"/>
    </font>
    <font>
      <b/>
      <sz val="14"/>
      <color indexed="30"/>
      <name val="Calibri"/>
      <family val="2"/>
    </font>
    <font>
      <b/>
      <sz val="11"/>
      <color indexed="30"/>
      <name val="Calibri"/>
      <family val="2"/>
    </font>
    <font>
      <b/>
      <sz val="18"/>
      <name val="Calibri"/>
      <family val="2"/>
    </font>
    <font>
      <sz val="16"/>
      <name val="Calibri"/>
      <family val="2"/>
    </font>
    <font>
      <b/>
      <sz val="26"/>
      <color indexed="8"/>
      <name val="Calibri"/>
      <family val="2"/>
    </font>
    <font>
      <b/>
      <i/>
      <sz val="14"/>
      <color indexed="10"/>
      <name val="Calibri"/>
      <family val="2"/>
    </font>
    <font>
      <b/>
      <sz val="20"/>
      <name val="Calibri"/>
      <family val="2"/>
    </font>
    <font>
      <b/>
      <sz val="20"/>
      <color indexed="8"/>
      <name val="Calibri"/>
      <family val="2"/>
    </font>
    <font>
      <b/>
      <sz val="22"/>
      <color indexed="8"/>
      <name val="Calibri"/>
      <family val="2"/>
    </font>
    <font>
      <b/>
      <sz val="18"/>
      <color indexed="62"/>
      <name val="Calibri"/>
      <family val="2"/>
    </font>
    <font>
      <b/>
      <sz val="12"/>
      <color indexed="21"/>
      <name val="Calibri"/>
      <family val="2"/>
    </font>
    <font>
      <sz val="12"/>
      <color indexed="8"/>
      <name val="Calibri"/>
      <family val="2"/>
    </font>
    <font>
      <sz val="11"/>
      <color indexed="9"/>
      <name val="Calibri"/>
      <family val="2"/>
    </font>
    <font>
      <sz val="14"/>
      <name val="Calibri"/>
      <family val="2"/>
    </font>
    <font>
      <b/>
      <sz val="16"/>
      <color indexed="62"/>
      <name val="Calibri"/>
      <family val="2"/>
    </font>
    <font>
      <sz val="11"/>
      <color indexed="62"/>
      <name val="Calibri"/>
      <family val="2"/>
    </font>
    <font>
      <b/>
      <sz val="18"/>
      <color indexed="54"/>
      <name val="Calibri"/>
      <family val="2"/>
    </font>
    <font>
      <b/>
      <sz val="16"/>
      <color indexed="54"/>
      <name val="Calibri"/>
      <family val="2"/>
    </font>
    <font>
      <b/>
      <i/>
      <sz val="14"/>
      <color indexed="62"/>
      <name val="Calibri"/>
      <family val="2"/>
    </font>
    <font>
      <b/>
      <sz val="14"/>
      <color indexed="21"/>
      <name val="Calibri"/>
      <family val="2"/>
    </font>
    <font>
      <b/>
      <u/>
      <sz val="16"/>
      <name val="Calibri"/>
      <family val="2"/>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DBE5F1"/>
        <bgColor indexed="64"/>
      </patternFill>
    </fill>
    <fill>
      <patternFill patternType="solid">
        <fgColor rgb="FF7F7F7F"/>
        <bgColor indexed="64"/>
      </patternFill>
    </fill>
    <fill>
      <patternFill patternType="solid">
        <fgColor rgb="FFB2A1C7"/>
        <bgColor indexed="64"/>
      </patternFill>
    </fill>
    <fill>
      <patternFill patternType="solid">
        <fgColor rgb="FFBFBFBF"/>
        <bgColor indexed="64"/>
      </patternFill>
    </fill>
    <fill>
      <patternFill patternType="solid">
        <fgColor rgb="FF8DB4E3"/>
        <bgColor indexed="64"/>
      </patternFill>
    </fill>
    <fill>
      <patternFill patternType="solid">
        <fgColor rgb="FFA5A5A5"/>
        <bgColor indexed="64"/>
      </patternFill>
    </fill>
    <fill>
      <patternFill patternType="solid">
        <fgColor rgb="FFD8D8D8"/>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auto="1"/>
      </bottom>
      <diagonal/>
    </border>
    <border>
      <left/>
      <right/>
      <top/>
      <bottom style="thick">
        <color auto="1"/>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s>
  <cellStyleXfs count="45">
    <xf numFmtId="0" fontId="0" fillId="0" borderId="0"/>
    <xf numFmtId="44" fontId="18" fillId="0" borderId="0" applyFont="0" applyFill="0" applyBorder="0" applyAlignment="0" applyProtection="0"/>
    <xf numFmtId="9" fontId="18"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applyNumberFormat="0" applyFill="0" applyBorder="0" applyAlignment="0" applyProtection="0"/>
  </cellStyleXfs>
  <cellXfs count="169">
    <xf numFmtId="0" fontId="0" fillId="0" borderId="0" xfId="0"/>
    <xf numFmtId="0" fontId="0" fillId="0" borderId="0" xfId="0" applyAlignment="1">
      <alignment horizontal="center"/>
    </xf>
    <xf numFmtId="0" fontId="0" fillId="0" borderId="10" xfId="0" applyBorder="1"/>
    <xf numFmtId="0" fontId="0" fillId="33" borderId="10" xfId="0" applyFill="1" applyBorder="1"/>
    <xf numFmtId="0" fontId="22" fillId="33" borderId="0" xfId="0" applyFont="1" applyFill="1"/>
    <xf numFmtId="0" fontId="23" fillId="33" borderId="0" xfId="0" applyFont="1" applyFill="1" applyAlignment="1">
      <alignment horizontal="center"/>
    </xf>
    <xf numFmtId="0" fontId="23" fillId="0" borderId="0" xfId="0" applyFont="1" applyAlignment="1">
      <alignment horizontal="center"/>
    </xf>
    <xf numFmtId="0" fontId="23" fillId="33" borderId="0" xfId="0" applyFont="1" applyFill="1"/>
    <xf numFmtId="0" fontId="24" fillId="33" borderId="0" xfId="0" applyFont="1" applyFill="1"/>
    <xf numFmtId="0" fontId="24" fillId="0" borderId="0" xfId="0" applyFont="1"/>
    <xf numFmtId="0" fontId="24" fillId="34" borderId="0" xfId="0" applyFont="1" applyFill="1"/>
    <xf numFmtId="0" fontId="0" fillId="33" borderId="0" xfId="0" applyFill="1"/>
    <xf numFmtId="44" fontId="18" fillId="33" borderId="0" xfId="1" applyFont="1" applyFill="1"/>
    <xf numFmtId="0" fontId="26" fillId="0" borderId="0" xfId="0" applyFont="1"/>
    <xf numFmtId="0" fontId="27" fillId="0" borderId="0" xfId="0" applyFont="1"/>
    <xf numFmtId="44" fontId="28" fillId="33" borderId="0" xfId="1" applyFont="1" applyFill="1"/>
    <xf numFmtId="0" fontId="28" fillId="33" borderId="0" xfId="0" applyFont="1" applyFill="1"/>
    <xf numFmtId="44" fontId="29" fillId="33" borderId="0" xfId="1" applyFont="1" applyFill="1"/>
    <xf numFmtId="164" fontId="29" fillId="33" borderId="0" xfId="2" applyNumberFormat="1" applyFont="1" applyFill="1"/>
    <xf numFmtId="44" fontId="26" fillId="0" borderId="0" xfId="0" applyNumberFormat="1" applyFont="1"/>
    <xf numFmtId="0" fontId="30" fillId="0" borderId="0" xfId="0" applyFont="1"/>
    <xf numFmtId="0" fontId="31" fillId="33" borderId="0" xfId="0" applyFont="1" applyFill="1"/>
    <xf numFmtId="44" fontId="18" fillId="34" borderId="12" xfId="1" applyFont="1" applyFill="1" applyBorder="1" applyProtection="1">
      <protection locked="0"/>
    </xf>
    <xf numFmtId="0" fontId="0" fillId="34" borderId="13" xfId="0" applyFill="1" applyBorder="1" applyAlignment="1" applyProtection="1">
      <alignment horizontal="center" wrapText="1"/>
      <protection locked="0"/>
    </xf>
    <xf numFmtId="44" fontId="0" fillId="33" borderId="0" xfId="0" applyNumberFormat="1" applyFill="1"/>
    <xf numFmtId="164" fontId="18" fillId="33" borderId="0" xfId="2" applyNumberFormat="1" applyFont="1" applyFill="1"/>
    <xf numFmtId="0" fontId="0" fillId="34" borderId="14" xfId="0" applyFill="1" applyBorder="1" applyAlignment="1" applyProtection="1">
      <alignment wrapText="1"/>
      <protection locked="0"/>
    </xf>
    <xf numFmtId="0" fontId="0" fillId="33" borderId="0" xfId="0" applyFill="1" applyAlignment="1">
      <alignment wrapText="1"/>
    </xf>
    <xf numFmtId="0" fontId="32" fillId="0" borderId="15" xfId="0" applyFont="1" applyBorder="1"/>
    <xf numFmtId="0" fontId="32" fillId="0" borderId="16" xfId="0" applyFont="1" applyBorder="1"/>
    <xf numFmtId="0" fontId="32" fillId="0" borderId="17" xfId="0" applyFont="1" applyBorder="1"/>
    <xf numFmtId="44" fontId="0" fillId="0" borderId="0" xfId="0" applyNumberFormat="1"/>
    <xf numFmtId="0" fontId="0" fillId="34" borderId="18" xfId="0" applyFill="1" applyBorder="1" applyAlignment="1" applyProtection="1">
      <alignment horizontal="center" wrapText="1"/>
      <protection locked="0"/>
    </xf>
    <xf numFmtId="0" fontId="0" fillId="34" borderId="19" xfId="0" applyFill="1" applyBorder="1" applyAlignment="1" applyProtection="1">
      <alignment wrapText="1"/>
      <protection locked="0"/>
    </xf>
    <xf numFmtId="0" fontId="32" fillId="0" borderId="20" xfId="0" applyFont="1" applyBorder="1"/>
    <xf numFmtId="0" fontId="32" fillId="0" borderId="0" xfId="0" applyFont="1"/>
    <xf numFmtId="0" fontId="32" fillId="0" borderId="21" xfId="0" applyFont="1" applyBorder="1"/>
    <xf numFmtId="0" fontId="33" fillId="0" borderId="0" xfId="0" applyFont="1"/>
    <xf numFmtId="0" fontId="32" fillId="0" borderId="22" xfId="0" applyFont="1" applyBorder="1"/>
    <xf numFmtId="0" fontId="32" fillId="0" borderId="10" xfId="0" applyFont="1" applyBorder="1"/>
    <xf numFmtId="0" fontId="32" fillId="0" borderId="23" xfId="0" applyFont="1" applyBorder="1"/>
    <xf numFmtId="0" fontId="34" fillId="0" borderId="0" xfId="0" applyFont="1"/>
    <xf numFmtId="0" fontId="0" fillId="35" borderId="0" xfId="0" applyFill="1"/>
    <xf numFmtId="0" fontId="0" fillId="35" borderId="0" xfId="0" applyFill="1" applyAlignment="1">
      <alignment wrapText="1"/>
    </xf>
    <xf numFmtId="0" fontId="35" fillId="36" borderId="0" xfId="0" applyFont="1" applyFill="1"/>
    <xf numFmtId="0" fontId="36" fillId="36" borderId="0" xfId="0" applyFont="1" applyFill="1"/>
    <xf numFmtId="164" fontId="37" fillId="36" borderId="0" xfId="0" applyNumberFormat="1" applyFont="1" applyFill="1"/>
    <xf numFmtId="0" fontId="38" fillId="36" borderId="0" xfId="0" applyFont="1" applyFill="1" applyAlignment="1">
      <alignment wrapText="1"/>
    </xf>
    <xf numFmtId="0" fontId="27" fillId="33" borderId="0" xfId="0" applyFont="1" applyFill="1"/>
    <xf numFmtId="44" fontId="39" fillId="33" borderId="0" xfId="1" applyFont="1" applyFill="1"/>
    <xf numFmtId="0" fontId="26" fillId="33" borderId="0" xfId="0" applyFont="1" applyFill="1" applyAlignment="1">
      <alignment wrapText="1"/>
    </xf>
    <xf numFmtId="0" fontId="0" fillId="33" borderId="14" xfId="0" applyFill="1" applyBorder="1" applyAlignment="1" applyProtection="1">
      <alignment wrapText="1"/>
      <protection locked="0"/>
    </xf>
    <xf numFmtId="0" fontId="0" fillId="37" borderId="0" xfId="0" applyFill="1"/>
    <xf numFmtId="0" fontId="0" fillId="37" borderId="0" xfId="0" applyFill="1" applyAlignment="1">
      <alignment wrapText="1"/>
    </xf>
    <xf numFmtId="0" fontId="40" fillId="33" borderId="0" xfId="0" applyFont="1" applyFill="1"/>
    <xf numFmtId="0" fontId="41" fillId="33" borderId="0" xfId="0" applyFont="1" applyFill="1"/>
    <xf numFmtId="44" fontId="38" fillId="33" borderId="0" xfId="0" applyNumberFormat="1" applyFont="1" applyFill="1"/>
    <xf numFmtId="164" fontId="38" fillId="33" borderId="0" xfId="2" applyNumberFormat="1" applyFont="1" applyFill="1"/>
    <xf numFmtId="0" fontId="42" fillId="33" borderId="0" xfId="0" applyFont="1" applyFill="1" applyAlignment="1">
      <alignment wrapText="1"/>
    </xf>
    <xf numFmtId="164" fontId="42" fillId="33" borderId="0" xfId="0" applyNumberFormat="1" applyFont="1" applyFill="1" applyAlignment="1">
      <alignment wrapText="1"/>
    </xf>
    <xf numFmtId="44" fontId="33" fillId="0" borderId="0" xfId="0" applyNumberFormat="1" applyFont="1"/>
    <xf numFmtId="0" fontId="43" fillId="33" borderId="0" xfId="0" applyFont="1" applyFill="1"/>
    <xf numFmtId="44" fontId="30" fillId="33" borderId="0" xfId="0" applyNumberFormat="1" applyFont="1" applyFill="1"/>
    <xf numFmtId="9" fontId="30" fillId="33" borderId="0" xfId="2" applyFont="1" applyFill="1"/>
    <xf numFmtId="0" fontId="44" fillId="0" borderId="0" xfId="0" applyFont="1"/>
    <xf numFmtId="0" fontId="37" fillId="38" borderId="0" xfId="0" applyFont="1" applyFill="1"/>
    <xf numFmtId="44" fontId="23" fillId="38" borderId="0" xfId="1" applyFont="1" applyFill="1"/>
    <xf numFmtId="0" fontId="44" fillId="38" borderId="0" xfId="0" applyFont="1" applyFill="1" applyAlignment="1">
      <alignment horizontal="center"/>
    </xf>
    <xf numFmtId="164" fontId="23" fillId="38" borderId="0" xfId="2" applyNumberFormat="1" applyFont="1" applyFill="1"/>
    <xf numFmtId="0" fontId="44" fillId="38" borderId="0" xfId="0" applyFont="1" applyFill="1" applyAlignment="1">
      <alignment wrapText="1"/>
    </xf>
    <xf numFmtId="0" fontId="44" fillId="33" borderId="0" xfId="0" applyFont="1" applyFill="1" applyAlignment="1">
      <alignment wrapText="1"/>
    </xf>
    <xf numFmtId="44" fontId="44" fillId="0" borderId="0" xfId="0" applyNumberFormat="1" applyFont="1"/>
    <xf numFmtId="0" fontId="0" fillId="33" borderId="0" xfId="0" applyFill="1" applyAlignment="1">
      <alignment horizontal="center"/>
    </xf>
    <xf numFmtId="0" fontId="45" fillId="0" borderId="0" xfId="0" applyFont="1"/>
    <xf numFmtId="0" fontId="46" fillId="33" borderId="0" xfId="0" applyFont="1" applyFill="1"/>
    <xf numFmtId="44" fontId="47" fillId="33" borderId="0" xfId="1" applyFont="1" applyFill="1"/>
    <xf numFmtId="0" fontId="45" fillId="33" borderId="0" xfId="0" applyFont="1" applyFill="1" applyAlignment="1">
      <alignment horizontal="center"/>
    </xf>
    <xf numFmtId="164" fontId="47" fillId="33" borderId="0" xfId="2" applyNumberFormat="1" applyFont="1" applyFill="1"/>
    <xf numFmtId="0" fontId="45" fillId="33" borderId="0" xfId="0" applyFont="1" applyFill="1" applyAlignment="1">
      <alignment wrapText="1"/>
    </xf>
    <xf numFmtId="44" fontId="45" fillId="0" borderId="0" xfId="0" applyNumberFormat="1" applyFont="1"/>
    <xf numFmtId="44" fontId="18" fillId="33" borderId="0" xfId="1" applyFont="1" applyFill="1" applyBorder="1"/>
    <xf numFmtId="44" fontId="48" fillId="33" borderId="0" xfId="1" applyFont="1" applyFill="1"/>
    <xf numFmtId="0" fontId="0" fillId="33" borderId="0" xfId="0" applyFill="1" applyAlignment="1">
      <alignment horizontal="left"/>
    </xf>
    <xf numFmtId="0" fontId="0" fillId="38" borderId="0" xfId="0" applyFill="1" applyAlignment="1">
      <alignment wrapText="1"/>
    </xf>
    <xf numFmtId="0" fontId="49" fillId="38" borderId="0" xfId="0" applyFont="1" applyFill="1"/>
    <xf numFmtId="44" fontId="25" fillId="38" borderId="0" xfId="1" applyFont="1" applyFill="1"/>
    <xf numFmtId="0" fontId="50" fillId="38" borderId="0" xfId="0" applyFont="1" applyFill="1" applyAlignment="1">
      <alignment horizontal="center"/>
    </xf>
    <xf numFmtId="164" fontId="25" fillId="38" borderId="0" xfId="2" applyNumberFormat="1" applyFont="1" applyFill="1"/>
    <xf numFmtId="0" fontId="45" fillId="38" borderId="0" xfId="0" applyFont="1" applyFill="1" applyAlignment="1">
      <alignment wrapText="1"/>
    </xf>
    <xf numFmtId="44" fontId="18" fillId="38" borderId="0" xfId="1" applyFont="1" applyFill="1" applyBorder="1"/>
    <xf numFmtId="0" fontId="0" fillId="38" borderId="0" xfId="0" applyFill="1" applyAlignment="1">
      <alignment horizontal="center"/>
    </xf>
    <xf numFmtId="0" fontId="31" fillId="33" borderId="0" xfId="0" applyFont="1" applyFill="1" applyAlignment="1">
      <alignment wrapText="1"/>
    </xf>
    <xf numFmtId="9" fontId="18" fillId="33" borderId="0" xfId="2" applyFont="1" applyFill="1"/>
    <xf numFmtId="0" fontId="0" fillId="36" borderId="0" xfId="0" applyFill="1"/>
    <xf numFmtId="0" fontId="51" fillId="36" borderId="0" xfId="0" applyFont="1" applyFill="1"/>
    <xf numFmtId="0" fontId="52" fillId="33" borderId="0" xfId="0" applyFont="1" applyFill="1"/>
    <xf numFmtId="0" fontId="36" fillId="33" borderId="0" xfId="0" applyFont="1" applyFill="1"/>
    <xf numFmtId="0" fontId="53" fillId="33" borderId="0" xfId="0" applyFont="1" applyFill="1" applyAlignment="1">
      <alignment horizontal="right"/>
    </xf>
    <xf numFmtId="0" fontId="54" fillId="34" borderId="0" xfId="0" applyFont="1" applyFill="1" applyAlignment="1" applyProtection="1">
      <alignment horizontal="left"/>
      <protection locked="0"/>
    </xf>
    <xf numFmtId="0" fontId="55" fillId="33" borderId="0" xfId="0" applyFont="1" applyFill="1" applyAlignment="1">
      <alignment horizontal="center"/>
    </xf>
    <xf numFmtId="0" fontId="56" fillId="33" borderId="0" xfId="0" applyFont="1" applyFill="1"/>
    <xf numFmtId="44" fontId="56" fillId="33" borderId="0" xfId="0" applyNumberFormat="1" applyFont="1" applyFill="1"/>
    <xf numFmtId="9" fontId="57" fillId="33" borderId="0" xfId="2" applyFont="1" applyFill="1"/>
    <xf numFmtId="0" fontId="30" fillId="33" borderId="0" xfId="0" applyFont="1" applyFill="1"/>
    <xf numFmtId="0" fontId="26" fillId="33" borderId="0" xfId="0" applyFont="1" applyFill="1"/>
    <xf numFmtId="0" fontId="58" fillId="39" borderId="0" xfId="0" applyFont="1" applyFill="1"/>
    <xf numFmtId="0" fontId="54" fillId="36" borderId="0" xfId="0" applyFont="1" applyFill="1"/>
    <xf numFmtId="0" fontId="58" fillId="36" borderId="0" xfId="0" applyFont="1" applyFill="1"/>
    <xf numFmtId="0" fontId="24" fillId="36" borderId="0" xfId="0" applyFont="1" applyFill="1" applyAlignment="1">
      <alignment horizontal="center" wrapText="1"/>
    </xf>
    <xf numFmtId="0" fontId="45" fillId="33" borderId="0" xfId="0" applyFont="1" applyFill="1"/>
    <xf numFmtId="0" fontId="24" fillId="33" borderId="0" xfId="0" applyFont="1" applyFill="1" applyAlignment="1">
      <alignment horizontal="center" wrapText="1"/>
    </xf>
    <xf numFmtId="9" fontId="26" fillId="33" borderId="0" xfId="2" applyFont="1" applyFill="1"/>
    <xf numFmtId="0" fontId="59" fillId="0" borderId="15" xfId="0" applyFont="1" applyBorder="1"/>
    <xf numFmtId="4" fontId="59" fillId="0" borderId="17" xfId="1" applyNumberFormat="1" applyFont="1" applyBorder="1" applyProtection="1"/>
    <xf numFmtId="44" fontId="26" fillId="0" borderId="0" xfId="1" applyFont="1"/>
    <xf numFmtId="164" fontId="26" fillId="0" borderId="0" xfId="2" applyNumberFormat="1" applyFont="1"/>
    <xf numFmtId="0" fontId="59" fillId="0" borderId="20" xfId="0" applyFont="1" applyBorder="1"/>
    <xf numFmtId="4" fontId="59" fillId="0" borderId="21" xfId="1" applyNumberFormat="1" applyFont="1" applyBorder="1" applyProtection="1"/>
    <xf numFmtId="44" fontId="18" fillId="0" borderId="0" xfId="1" applyFont="1"/>
    <xf numFmtId="0" fontId="45" fillId="33" borderId="0" xfId="0" applyFont="1" applyFill="1" applyAlignment="1">
      <alignment horizontal="left" indent="1"/>
    </xf>
    <xf numFmtId="44" fontId="60" fillId="33" borderId="0" xfId="0" applyNumberFormat="1" applyFont="1" applyFill="1"/>
    <xf numFmtId="164" fontId="45" fillId="33" borderId="0" xfId="2" applyNumberFormat="1" applyFont="1" applyFill="1"/>
    <xf numFmtId="44" fontId="59" fillId="0" borderId="21" xfId="1" applyFont="1" applyBorder="1" applyProtection="1"/>
    <xf numFmtId="0" fontId="61" fillId="33" borderId="0" xfId="0" applyFont="1" applyFill="1" applyAlignment="1">
      <alignment horizontal="left" indent="1"/>
    </xf>
    <xf numFmtId="44" fontId="61" fillId="33" borderId="0" xfId="0" applyNumberFormat="1" applyFont="1" applyFill="1"/>
    <xf numFmtId="164" fontId="61" fillId="33" borderId="0" xfId="2" applyNumberFormat="1" applyFont="1" applyFill="1"/>
    <xf numFmtId="0" fontId="62" fillId="33" borderId="0" xfId="0" applyFont="1" applyFill="1"/>
    <xf numFmtId="0" fontId="63" fillId="33" borderId="0" xfId="0" applyFont="1" applyFill="1"/>
    <xf numFmtId="0" fontId="58" fillId="33" borderId="0" xfId="0" applyFont="1" applyFill="1"/>
    <xf numFmtId="0" fontId="59" fillId="0" borderId="22" xfId="0" applyFont="1" applyBorder="1"/>
    <xf numFmtId="4" fontId="59" fillId="0" borderId="23" xfId="1" applyNumberFormat="1" applyFont="1" applyBorder="1" applyProtection="1"/>
    <xf numFmtId="44" fontId="45" fillId="33" borderId="0" xfId="0" applyNumberFormat="1" applyFont="1" applyFill="1"/>
    <xf numFmtId="0" fontId="33" fillId="33" borderId="0" xfId="0" applyFont="1" applyFill="1"/>
    <xf numFmtId="9" fontId="33" fillId="33" borderId="0" xfId="0" applyNumberFormat="1" applyFont="1" applyFill="1"/>
    <xf numFmtId="9" fontId="0" fillId="33" borderId="0" xfId="0" applyNumberFormat="1" applyFill="1"/>
    <xf numFmtId="165" fontId="59" fillId="0" borderId="17" xfId="1" applyNumberFormat="1" applyFont="1" applyBorder="1" applyProtection="1"/>
    <xf numFmtId="165" fontId="59" fillId="0" borderId="21" xfId="1" applyNumberFormat="1" applyFont="1" applyBorder="1" applyProtection="1"/>
    <xf numFmtId="165" fontId="59" fillId="0" borderId="23" xfId="1" applyNumberFormat="1" applyFont="1" applyBorder="1" applyProtection="1"/>
    <xf numFmtId="0" fontId="59" fillId="0" borderId="0" xfId="0" applyFont="1"/>
    <xf numFmtId="0" fontId="64" fillId="33" borderId="0" xfId="0" applyFont="1" applyFill="1" applyAlignment="1">
      <alignment horizontal="left" indent="1"/>
    </xf>
    <xf numFmtId="44" fontId="64" fillId="33" borderId="0" xfId="0" applyNumberFormat="1" applyFont="1" applyFill="1"/>
    <xf numFmtId="164" fontId="64" fillId="33" borderId="0" xfId="2" applyNumberFormat="1" applyFont="1" applyFill="1"/>
    <xf numFmtId="44" fontId="33" fillId="33" borderId="0" xfId="0" applyNumberFormat="1" applyFont="1" applyFill="1"/>
    <xf numFmtId="0" fontId="59" fillId="0" borderId="24" xfId="0" applyFont="1" applyBorder="1"/>
    <xf numFmtId="0" fontId="36" fillId="39" borderId="0" xfId="0" applyFont="1" applyFill="1"/>
    <xf numFmtId="44" fontId="36" fillId="39" borderId="0" xfId="0" applyNumberFormat="1" applyFont="1" applyFill="1"/>
    <xf numFmtId="9" fontId="36" fillId="39" borderId="0" xfId="2" applyFont="1" applyFill="1"/>
    <xf numFmtId="0" fontId="59" fillId="0" borderId="25" xfId="0" applyFont="1" applyBorder="1"/>
    <xf numFmtId="0" fontId="49" fillId="33" borderId="0" xfId="0" applyFont="1" applyFill="1"/>
    <xf numFmtId="166" fontId="37" fillId="0" borderId="0" xfId="1" applyNumberFormat="1" applyFont="1"/>
    <xf numFmtId="164" fontId="49" fillId="33" borderId="0" xfId="2" applyNumberFormat="1" applyFont="1" applyFill="1"/>
    <xf numFmtId="0" fontId="66" fillId="33" borderId="0" xfId="0" applyFont="1" applyFill="1" applyAlignment="1">
      <alignment horizontal="justify" wrapText="1"/>
    </xf>
    <xf numFmtId="164" fontId="59" fillId="0" borderId="26" xfId="0" applyNumberFormat="1" applyFont="1" applyBorder="1"/>
    <xf numFmtId="0" fontId="54" fillId="40" borderId="0" xfId="0" applyFont="1" applyFill="1"/>
    <xf numFmtId="44" fontId="54" fillId="40" borderId="0" xfId="0" applyNumberFormat="1" applyFont="1" applyFill="1"/>
    <xf numFmtId="164" fontId="54" fillId="40" borderId="0" xfId="0" applyNumberFormat="1" applyFont="1" applyFill="1"/>
    <xf numFmtId="0" fontId="57" fillId="33" borderId="0" xfId="0" applyFont="1" applyFill="1"/>
    <xf numFmtId="44" fontId="57" fillId="33" borderId="0" xfId="0" applyNumberFormat="1" applyFont="1" applyFill="1"/>
    <xf numFmtId="0" fontId="19" fillId="33" borderId="0" xfId="44" applyFill="1" applyAlignment="1" applyProtection="1">
      <protection locked="0"/>
    </xf>
    <xf numFmtId="0" fontId="25" fillId="34" borderId="0" xfId="0" applyFont="1" applyFill="1" applyAlignment="1"/>
    <xf numFmtId="0" fontId="26" fillId="0" borderId="10" xfId="0" applyFont="1" applyBorder="1" applyAlignment="1">
      <alignment horizontal="center"/>
    </xf>
    <xf numFmtId="0" fontId="52" fillId="33" borderId="0" xfId="0" applyFont="1" applyFill="1" applyAlignment="1">
      <alignment wrapText="1"/>
    </xf>
    <xf numFmtId="0" fontId="65" fillId="33" borderId="0" xfId="0" applyFont="1" applyFill="1" applyAlignment="1">
      <alignment horizontal="center"/>
    </xf>
    <xf numFmtId="0" fontId="20" fillId="34" borderId="27" xfId="0" applyFont="1" applyFill="1" applyBorder="1" applyAlignment="1">
      <alignment wrapText="1"/>
    </xf>
    <xf numFmtId="0" fontId="20" fillId="34" borderId="29" xfId="0" applyFont="1" applyFill="1" applyBorder="1" applyAlignment="1">
      <alignment wrapText="1"/>
    </xf>
    <xf numFmtId="0" fontId="20" fillId="34" borderId="28" xfId="0" applyFont="1" applyFill="1" applyBorder="1" applyAlignment="1">
      <alignment wrapText="1"/>
    </xf>
    <xf numFmtId="0" fontId="21" fillId="33" borderId="0" xfId="0" applyFont="1" applyFill="1" applyAlignment="1">
      <alignment horizontal="center"/>
    </xf>
    <xf numFmtId="0" fontId="19" fillId="33" borderId="11" xfId="44" applyFill="1" applyBorder="1" applyAlignment="1">
      <alignment horizontal="center" vertical="center" wrapText="1"/>
    </xf>
    <xf numFmtId="0" fontId="25" fillId="34" borderId="0" xfId="0" applyFont="1" applyFill="1" applyAlignment="1">
      <alignment wrapText="1"/>
    </xf>
  </cellXfs>
  <cellStyles count="45">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urrency" xfId="1" builtinId="4" customBuiltin="1"/>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44" builtinId="8"/>
    <cellStyle name="Input" xfId="11" builtinId="20" customBuiltin="1"/>
    <cellStyle name="Linked Cell" xfId="14" builtinId="24" customBuiltin="1"/>
    <cellStyle name="Neutral" xfId="10" builtinId="28" customBuiltin="1"/>
    <cellStyle name="Normal" xfId="0" builtinId="0" customBuiltin="1"/>
    <cellStyle name="Note" xfId="17" builtinId="10" customBuiltin="1"/>
    <cellStyle name="Output" xfId="12" builtinId="21" customBuiltin="1"/>
    <cellStyle name="Percent" xfId="2" builtinId="5" customBuiltin="1"/>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fcac-acfc.gc.ca/Eng/resources/publications/creditCards/Pages/BeSmartw-Utilisez.aspx" TargetMode="External"/><Relationship Id="rId3" Type="http://schemas.openxmlformats.org/officeDocument/2006/relationships/hyperlink" Target="http://www.fcac-acfc.gc.ca/Eng/resources/publications/savings/Pages/Thinking-Vouspens.aspx" TargetMode="External"/><Relationship Id="rId7" Type="http://schemas.openxmlformats.org/officeDocument/2006/relationships/hyperlink" Target="http://www.fcac-acfc.gc.ca/Eng/resources/publications/mortgages/Pages/PayingOf-Commentr.aspx" TargetMode="External"/><Relationship Id="rId2" Type="http://schemas.openxmlformats.org/officeDocument/2006/relationships/hyperlink" Target="http://www.fcac-acfc.gc.ca/Eng/resources/publications/budgeting/Pages/MakingaB-Commentf.aspx" TargetMode="External"/><Relationship Id="rId1" Type="http://schemas.openxmlformats.org/officeDocument/2006/relationships/hyperlink" Target="http://www.fcac-acfc.gc.ca/" TargetMode="External"/><Relationship Id="rId6" Type="http://schemas.openxmlformats.org/officeDocument/2006/relationships/hyperlink" Target="http://www.fcac-acfc.gc.ca/Eng/resources/publications/budgeting/Pages/HowtoBea-Commentv.aspx" TargetMode="External"/><Relationship Id="rId5" Type="http://schemas.openxmlformats.org/officeDocument/2006/relationships/hyperlink" Target="http://www.fcac-acfc.gc.ca/Eng/resources/publications/budgeting/Pages/GettingH-Obtenirl.aspx" TargetMode="External"/><Relationship Id="rId4" Type="http://schemas.openxmlformats.org/officeDocument/2006/relationships/hyperlink" Target="http://www.fcac-acfc.gc.ca/Eng/resources/publications/savings/Pages/SaveforY-pargneza.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1"/>
  </sheetPr>
  <dimension ref="A1:S233"/>
  <sheetViews>
    <sheetView tabSelected="1" workbookViewId="0">
      <pane ySplit="3" topLeftCell="A4" activePane="bottomLeft" state="frozen"/>
      <selection pane="bottomLeft" activeCell="A14" sqref="A14"/>
    </sheetView>
  </sheetViews>
  <sheetFormatPr defaultRowHeight="15" customHeight="1" x14ac:dyDescent="0.3"/>
  <cols>
    <col min="1" max="1" width="61.109375" customWidth="1"/>
    <col min="2" max="2" width="24.88671875" customWidth="1"/>
    <col min="3" max="3" width="23.5546875" customWidth="1"/>
    <col min="4" max="4" width="24.33203125" bestFit="1" customWidth="1"/>
    <col min="5" max="5" width="13.5546875" customWidth="1"/>
    <col min="6" max="7" width="34.44140625" customWidth="1"/>
    <col min="8" max="8" width="15.5546875" bestFit="1" customWidth="1"/>
    <col min="15" max="15" width="22.109375" customWidth="1"/>
    <col min="16" max="16" width="20.88671875" customWidth="1"/>
    <col min="18" max="18" width="12.5546875" bestFit="1" customWidth="1"/>
  </cols>
  <sheetData>
    <row r="1" spans="1:18" s="1" customFormat="1" ht="34.5" customHeight="1" x14ac:dyDescent="0.5">
      <c r="A1" s="166" t="s">
        <v>0</v>
      </c>
      <c r="B1" s="166"/>
      <c r="C1" s="166"/>
      <c r="D1" s="166"/>
      <c r="E1" s="166"/>
      <c r="F1" s="166"/>
    </row>
    <row r="2" spans="1:18" s="2" customFormat="1" ht="26.25" customHeight="1" thickBot="1" x14ac:dyDescent="0.35">
      <c r="A2" s="167" t="s">
        <v>1</v>
      </c>
      <c r="B2" s="167"/>
      <c r="C2" s="167"/>
      <c r="D2" s="167"/>
      <c r="E2" s="167"/>
      <c r="F2" s="167"/>
      <c r="G2" s="3"/>
    </row>
    <row r="3" spans="1:18" ht="21" customHeight="1" thickTop="1" x14ac:dyDescent="0.4">
      <c r="A3" s="4"/>
      <c r="B3" s="5" t="s">
        <v>2</v>
      </c>
      <c r="C3" s="6" t="s">
        <v>3</v>
      </c>
      <c r="D3" s="5" t="s">
        <v>4</v>
      </c>
      <c r="E3" s="7" t="s">
        <v>5</v>
      </c>
      <c r="F3" s="7" t="s">
        <v>6</v>
      </c>
      <c r="G3" s="8"/>
      <c r="H3" s="9"/>
    </row>
    <row r="4" spans="1:18" ht="21" customHeight="1" x14ac:dyDescent="0.4">
      <c r="A4" s="159" t="s">
        <v>7</v>
      </c>
      <c r="B4" s="159"/>
      <c r="C4" s="159"/>
      <c r="D4" s="159"/>
      <c r="E4" s="10"/>
      <c r="F4" s="10"/>
      <c r="G4" s="8"/>
      <c r="H4" s="9"/>
    </row>
    <row r="5" spans="1:18" ht="21" customHeight="1" x14ac:dyDescent="0.4">
      <c r="A5" s="159" t="s">
        <v>8</v>
      </c>
      <c r="B5" s="159"/>
      <c r="C5" s="159"/>
      <c r="D5" s="159"/>
      <c r="E5" s="10"/>
      <c r="F5" s="10"/>
      <c r="G5" s="8"/>
      <c r="H5" s="9"/>
    </row>
    <row r="6" spans="1:18" ht="63.75" customHeight="1" x14ac:dyDescent="0.4">
      <c r="A6" s="168" t="s">
        <v>9</v>
      </c>
      <c r="B6" s="168"/>
      <c r="C6" s="168"/>
      <c r="D6" s="168"/>
      <c r="E6" s="10"/>
      <c r="F6" s="10"/>
      <c r="G6" s="8"/>
      <c r="H6" s="9"/>
    </row>
    <row r="7" spans="1:18" ht="21" customHeight="1" x14ac:dyDescent="0.4">
      <c r="A7" s="159" t="s">
        <v>10</v>
      </c>
      <c r="B7" s="159"/>
      <c r="C7" s="159"/>
      <c r="D7" s="159"/>
      <c r="E7" s="10"/>
      <c r="F7" s="10"/>
      <c r="G7" s="8"/>
      <c r="H7" s="9"/>
    </row>
    <row r="8" spans="1:18" ht="21" customHeight="1" x14ac:dyDescent="0.4">
      <c r="A8" s="159" t="s">
        <v>11</v>
      </c>
      <c r="B8" s="159"/>
      <c r="C8" s="159"/>
      <c r="D8" s="159"/>
      <c r="E8" s="10"/>
      <c r="F8" s="10"/>
      <c r="G8" s="8"/>
      <c r="H8" s="9"/>
    </row>
    <row r="9" spans="1:18" ht="15" customHeight="1" x14ac:dyDescent="0.3">
      <c r="A9" s="11"/>
      <c r="B9" s="12"/>
      <c r="C9" s="11"/>
      <c r="D9" s="11"/>
      <c r="E9" s="11"/>
      <c r="F9" s="11"/>
      <c r="G9" s="11"/>
    </row>
    <row r="10" spans="1:18" s="13" customFormat="1" ht="27" customHeight="1" thickBot="1" x14ac:dyDescent="0.55000000000000004">
      <c r="A10" s="14" t="s">
        <v>12</v>
      </c>
      <c r="B10" s="15"/>
      <c r="C10" s="16"/>
      <c r="D10" s="17">
        <f>SUM(D11:D22)</f>
        <v>0</v>
      </c>
      <c r="E10" s="18">
        <f>IF(ISERROR(SUM(E11:E22))= TRUE, 0, SUM(E11:E22))</f>
        <v>0</v>
      </c>
      <c r="F10" s="16"/>
      <c r="G10" s="16"/>
      <c r="H10" s="19"/>
      <c r="I10" s="20"/>
      <c r="O10" s="160" t="s">
        <v>13</v>
      </c>
      <c r="P10" s="160"/>
      <c r="Q10" s="160"/>
    </row>
    <row r="11" spans="1:18" ht="15" customHeight="1" x14ac:dyDescent="0.3">
      <c r="A11" s="21" t="s">
        <v>14</v>
      </c>
      <c r="B11" s="22"/>
      <c r="C11" s="23" t="s">
        <v>15</v>
      </c>
      <c r="D11" s="24">
        <f t="shared" ref="D11:D22" si="0">VLOOKUP(C11,P$11:Q$19,2,FALSE)*B11</f>
        <v>0</v>
      </c>
      <c r="E11" s="25">
        <f t="shared" ref="E11:E22" si="1">IF(ISERROR(D11/D$10)=TRUE, 0, D11/D$10)</f>
        <v>0</v>
      </c>
      <c r="F11" s="26"/>
      <c r="G11" s="27"/>
      <c r="O11" s="28">
        <v>1</v>
      </c>
      <c r="P11" s="29" t="s">
        <v>16</v>
      </c>
      <c r="Q11" s="30">
        <v>365</v>
      </c>
      <c r="R11" s="31"/>
    </row>
    <row r="12" spans="1:18" ht="15" customHeight="1" x14ac:dyDescent="0.3">
      <c r="A12" s="21" t="s">
        <v>17</v>
      </c>
      <c r="B12" s="22">
        <v>0</v>
      </c>
      <c r="C12" s="32" t="s">
        <v>15</v>
      </c>
      <c r="D12" s="24">
        <f t="shared" si="0"/>
        <v>0</v>
      </c>
      <c r="E12" s="25">
        <f t="shared" si="1"/>
        <v>0</v>
      </c>
      <c r="F12" s="33"/>
      <c r="G12" s="27"/>
      <c r="O12" s="34">
        <v>2</v>
      </c>
      <c r="P12" s="35" t="s">
        <v>18</v>
      </c>
      <c r="Q12" s="36">
        <v>52</v>
      </c>
      <c r="R12" s="31"/>
    </row>
    <row r="13" spans="1:18" ht="15" customHeight="1" x14ac:dyDescent="0.3">
      <c r="A13" s="11" t="s">
        <v>19</v>
      </c>
      <c r="B13" s="22">
        <v>0</v>
      </c>
      <c r="C13" s="32" t="s">
        <v>20</v>
      </c>
      <c r="D13" s="24">
        <f t="shared" si="0"/>
        <v>0</v>
      </c>
      <c r="E13" s="25">
        <f t="shared" si="1"/>
        <v>0</v>
      </c>
      <c r="F13" s="33"/>
      <c r="G13" s="27"/>
      <c r="O13" s="34">
        <v>3</v>
      </c>
      <c r="P13" s="35" t="s">
        <v>15</v>
      </c>
      <c r="Q13" s="36">
        <v>26</v>
      </c>
      <c r="R13" s="31"/>
    </row>
    <row r="14" spans="1:18" ht="15" customHeight="1" x14ac:dyDescent="0.3">
      <c r="A14" s="11" t="s">
        <v>21</v>
      </c>
      <c r="B14" s="22">
        <v>0</v>
      </c>
      <c r="C14" s="32" t="s">
        <v>20</v>
      </c>
      <c r="D14" s="24">
        <f t="shared" si="0"/>
        <v>0</v>
      </c>
      <c r="E14" s="25">
        <f t="shared" si="1"/>
        <v>0</v>
      </c>
      <c r="F14" s="33"/>
      <c r="G14" s="27"/>
      <c r="I14" s="37"/>
      <c r="O14" s="34">
        <v>4</v>
      </c>
      <c r="P14" s="35" t="s">
        <v>22</v>
      </c>
      <c r="Q14" s="36">
        <v>24</v>
      </c>
      <c r="R14" s="31"/>
    </row>
    <row r="15" spans="1:18" ht="15" customHeight="1" x14ac:dyDescent="0.3">
      <c r="A15" s="11" t="s">
        <v>23</v>
      </c>
      <c r="B15" s="22">
        <v>0</v>
      </c>
      <c r="C15" s="32" t="s">
        <v>20</v>
      </c>
      <c r="D15" s="24">
        <f t="shared" si="0"/>
        <v>0</v>
      </c>
      <c r="E15" s="25">
        <f t="shared" si="1"/>
        <v>0</v>
      </c>
      <c r="F15" s="33"/>
      <c r="G15" s="27"/>
      <c r="O15" s="34">
        <v>5</v>
      </c>
      <c r="P15" s="35" t="s">
        <v>20</v>
      </c>
      <c r="Q15" s="36">
        <v>12</v>
      </c>
      <c r="R15" s="31"/>
    </row>
    <row r="16" spans="1:18" ht="15" customHeight="1" x14ac:dyDescent="0.3">
      <c r="A16" s="21" t="s">
        <v>24</v>
      </c>
      <c r="B16" s="22">
        <v>0</v>
      </c>
      <c r="C16" s="32" t="s">
        <v>20</v>
      </c>
      <c r="D16" s="24">
        <f t="shared" si="0"/>
        <v>0</v>
      </c>
      <c r="E16" s="25">
        <f t="shared" si="1"/>
        <v>0</v>
      </c>
      <c r="F16" s="33"/>
      <c r="G16" s="27"/>
      <c r="I16" s="37"/>
      <c r="O16" s="34">
        <v>6</v>
      </c>
      <c r="P16" s="35" t="s">
        <v>25</v>
      </c>
      <c r="Q16" s="36">
        <v>6</v>
      </c>
      <c r="R16" s="31"/>
    </row>
    <row r="17" spans="1:18" ht="15" customHeight="1" x14ac:dyDescent="0.3">
      <c r="A17" s="11" t="s">
        <v>26</v>
      </c>
      <c r="B17" s="22"/>
      <c r="C17" s="32" t="s">
        <v>20</v>
      </c>
      <c r="D17" s="24">
        <f t="shared" si="0"/>
        <v>0</v>
      </c>
      <c r="E17" s="25">
        <f t="shared" si="1"/>
        <v>0</v>
      </c>
      <c r="F17" s="33"/>
      <c r="G17" s="27"/>
      <c r="O17" s="34">
        <v>7</v>
      </c>
      <c r="P17" s="35" t="s">
        <v>27</v>
      </c>
      <c r="Q17" s="36">
        <v>4</v>
      </c>
      <c r="R17" s="31"/>
    </row>
    <row r="18" spans="1:18" ht="15" customHeight="1" x14ac:dyDescent="0.3">
      <c r="A18" s="21" t="s">
        <v>28</v>
      </c>
      <c r="B18" s="22">
        <v>0</v>
      </c>
      <c r="C18" s="32" t="s">
        <v>20</v>
      </c>
      <c r="D18" s="24">
        <f t="shared" si="0"/>
        <v>0</v>
      </c>
      <c r="E18" s="25">
        <f t="shared" si="1"/>
        <v>0</v>
      </c>
      <c r="F18" s="33"/>
      <c r="G18" s="27"/>
      <c r="O18" s="34">
        <v>8</v>
      </c>
      <c r="P18" s="35" t="s">
        <v>29</v>
      </c>
      <c r="Q18" s="36">
        <v>2</v>
      </c>
      <c r="R18" s="31"/>
    </row>
    <row r="19" spans="1:18" ht="15.75" customHeight="1" thickBot="1" x14ac:dyDescent="0.35">
      <c r="A19" s="21" t="s">
        <v>30</v>
      </c>
      <c r="B19" s="22">
        <v>0</v>
      </c>
      <c r="C19" s="32" t="s">
        <v>20</v>
      </c>
      <c r="D19" s="24">
        <f t="shared" si="0"/>
        <v>0</v>
      </c>
      <c r="E19" s="25">
        <f t="shared" si="1"/>
        <v>0</v>
      </c>
      <c r="F19" s="33"/>
      <c r="G19" s="27"/>
      <c r="O19" s="38">
        <v>9</v>
      </c>
      <c r="P19" s="39" t="s">
        <v>31</v>
      </c>
      <c r="Q19" s="40">
        <v>1</v>
      </c>
    </row>
    <row r="20" spans="1:18" ht="15" customHeight="1" x14ac:dyDescent="0.3">
      <c r="A20" s="11" t="s">
        <v>32</v>
      </c>
      <c r="B20" s="22">
        <v>0</v>
      </c>
      <c r="C20" s="32" t="s">
        <v>20</v>
      </c>
      <c r="D20" s="24">
        <f t="shared" si="0"/>
        <v>0</v>
      </c>
      <c r="E20" s="25">
        <f t="shared" si="1"/>
        <v>0</v>
      </c>
      <c r="F20" s="33"/>
      <c r="G20" s="27"/>
      <c r="P20" s="41"/>
    </row>
    <row r="21" spans="1:18" ht="15" customHeight="1" x14ac:dyDescent="0.3">
      <c r="A21" s="11" t="s">
        <v>33</v>
      </c>
      <c r="B21" s="22">
        <v>0</v>
      </c>
      <c r="C21" s="32" t="s">
        <v>20</v>
      </c>
      <c r="D21" s="24">
        <f t="shared" si="0"/>
        <v>0</v>
      </c>
      <c r="E21" s="25">
        <f t="shared" si="1"/>
        <v>0</v>
      </c>
      <c r="F21" s="33"/>
      <c r="G21" s="27"/>
    </row>
    <row r="22" spans="1:18" ht="15" customHeight="1" x14ac:dyDescent="0.3">
      <c r="A22" s="11" t="s">
        <v>34</v>
      </c>
      <c r="B22" s="22"/>
      <c r="C22" s="32" t="s">
        <v>20</v>
      </c>
      <c r="D22" s="24">
        <f t="shared" si="0"/>
        <v>0</v>
      </c>
      <c r="E22" s="25">
        <f t="shared" si="1"/>
        <v>0</v>
      </c>
      <c r="F22" s="33"/>
      <c r="G22" s="27"/>
    </row>
    <row r="23" spans="1:18" ht="15" customHeight="1" x14ac:dyDescent="0.3">
      <c r="A23" s="11"/>
      <c r="B23" s="11"/>
      <c r="C23" s="11"/>
      <c r="D23" s="11"/>
      <c r="E23" s="11"/>
      <c r="F23" s="27"/>
      <c r="G23" s="27"/>
    </row>
    <row r="24" spans="1:18" s="42" customFormat="1" ht="15" customHeight="1" x14ac:dyDescent="0.3">
      <c r="F24" s="43"/>
      <c r="G24" s="43"/>
    </row>
    <row r="25" spans="1:18" ht="37.5" customHeight="1" x14ac:dyDescent="0.7">
      <c r="A25" s="44" t="s">
        <v>35</v>
      </c>
      <c r="B25" s="45"/>
      <c r="C25" s="45"/>
      <c r="D25" s="45"/>
      <c r="E25" s="46"/>
      <c r="F25" s="47"/>
      <c r="G25" s="27"/>
    </row>
    <row r="26" spans="1:18" s="13" customFormat="1" ht="26.25" customHeight="1" x14ac:dyDescent="0.5">
      <c r="A26" s="48" t="s">
        <v>36</v>
      </c>
      <c r="B26" s="49"/>
      <c r="C26" s="16"/>
      <c r="D26" s="17">
        <f>SUM(D27:D33)</f>
        <v>0</v>
      </c>
      <c r="E26" s="18">
        <f>IF(ISERROR(SUM(E27:E33))=TRUE, 0, SUM(E27:E33))</f>
        <v>0</v>
      </c>
      <c r="F26" s="50"/>
      <c r="G26" s="50"/>
      <c r="H26" s="19"/>
    </row>
    <row r="27" spans="1:18" ht="15" customHeight="1" x14ac:dyDescent="0.3">
      <c r="A27" s="11" t="s">
        <v>37</v>
      </c>
      <c r="B27" s="22">
        <v>0</v>
      </c>
      <c r="C27" s="23" t="s">
        <v>20</v>
      </c>
      <c r="D27" s="24">
        <f t="shared" ref="D27:D33" si="2">VLOOKUP(C27,P$11:Q$19,2,FALSE)*B27</f>
        <v>0</v>
      </c>
      <c r="E27" s="25">
        <f t="shared" ref="E27:E33" si="3">IF(ISERROR(D27/D$10)=TRUE, 0, D27/D$10)</f>
        <v>0</v>
      </c>
      <c r="F27" s="51"/>
      <c r="G27" s="27"/>
    </row>
    <row r="28" spans="1:18" ht="15" customHeight="1" x14ac:dyDescent="0.3">
      <c r="A28" s="21" t="s">
        <v>38</v>
      </c>
      <c r="B28" s="22">
        <v>0</v>
      </c>
      <c r="C28" s="32" t="s">
        <v>20</v>
      </c>
      <c r="D28" s="24">
        <f t="shared" si="2"/>
        <v>0</v>
      </c>
      <c r="E28" s="25">
        <f t="shared" si="3"/>
        <v>0</v>
      </c>
      <c r="F28" s="33"/>
      <c r="G28" s="27"/>
    </row>
    <row r="29" spans="1:18" ht="15" customHeight="1" x14ac:dyDescent="0.3">
      <c r="A29" s="21" t="s">
        <v>39</v>
      </c>
      <c r="B29" s="22"/>
      <c r="C29" s="32" t="s">
        <v>20</v>
      </c>
      <c r="D29" s="24">
        <f t="shared" si="2"/>
        <v>0</v>
      </c>
      <c r="E29" s="25">
        <f t="shared" si="3"/>
        <v>0</v>
      </c>
      <c r="F29" s="33"/>
      <c r="G29" s="27"/>
    </row>
    <row r="30" spans="1:18" ht="15" customHeight="1" x14ac:dyDescent="0.3">
      <c r="A30" s="11" t="s">
        <v>40</v>
      </c>
      <c r="B30" s="22"/>
      <c r="C30" s="32" t="s">
        <v>20</v>
      </c>
      <c r="D30" s="24">
        <f t="shared" si="2"/>
        <v>0</v>
      </c>
      <c r="E30" s="25">
        <f t="shared" si="3"/>
        <v>0</v>
      </c>
      <c r="F30" s="33"/>
      <c r="G30" s="27"/>
    </row>
    <row r="31" spans="1:18" ht="15" customHeight="1" x14ac:dyDescent="0.3">
      <c r="A31" s="11" t="s">
        <v>41</v>
      </c>
      <c r="B31" s="22">
        <v>0</v>
      </c>
      <c r="C31" s="32" t="s">
        <v>20</v>
      </c>
      <c r="D31" s="24">
        <f t="shared" si="2"/>
        <v>0</v>
      </c>
      <c r="E31" s="25">
        <f t="shared" si="3"/>
        <v>0</v>
      </c>
      <c r="F31" s="33"/>
      <c r="G31" s="27"/>
    </row>
    <row r="32" spans="1:18" ht="15" customHeight="1" x14ac:dyDescent="0.3">
      <c r="A32" s="11" t="s">
        <v>42</v>
      </c>
      <c r="B32" s="22">
        <v>0</v>
      </c>
      <c r="C32" s="32" t="s">
        <v>20</v>
      </c>
      <c r="D32" s="24">
        <f t="shared" si="2"/>
        <v>0</v>
      </c>
      <c r="E32" s="25">
        <f t="shared" si="3"/>
        <v>0</v>
      </c>
      <c r="F32" s="33"/>
      <c r="G32" s="27"/>
    </row>
    <row r="33" spans="1:8" ht="15" customHeight="1" x14ac:dyDescent="0.3">
      <c r="A33" s="11" t="s">
        <v>34</v>
      </c>
      <c r="B33" s="22">
        <v>0</v>
      </c>
      <c r="C33" s="32" t="s">
        <v>20</v>
      </c>
      <c r="D33" s="24">
        <f t="shared" si="2"/>
        <v>0</v>
      </c>
      <c r="E33" s="25">
        <f t="shared" si="3"/>
        <v>0</v>
      </c>
      <c r="F33" s="33"/>
      <c r="G33" s="27"/>
    </row>
    <row r="34" spans="1:8" s="52" customFormat="1" ht="15" customHeight="1" x14ac:dyDescent="0.3">
      <c r="F34" s="53"/>
      <c r="G34" s="53"/>
    </row>
    <row r="35" spans="1:8" s="37" customFormat="1" ht="28.5" customHeight="1" x14ac:dyDescent="0.55000000000000004">
      <c r="A35" s="54" t="s">
        <v>43</v>
      </c>
      <c r="B35" s="55"/>
      <c r="C35" s="55"/>
      <c r="D35" s="56">
        <f>D37+D69+D77+D83+D94+D102+D109+D115+D135+D159</f>
        <v>0</v>
      </c>
      <c r="E35" s="57">
        <f>IF(ISERROR(D35/D$10)=TRUE, 0, D35/D$10)</f>
        <v>0</v>
      </c>
      <c r="F35" s="58"/>
      <c r="G35" s="59"/>
      <c r="H35" s="60"/>
    </row>
    <row r="36" spans="1:8" ht="15" customHeight="1" x14ac:dyDescent="0.3">
      <c r="A36" s="61"/>
      <c r="B36" s="11"/>
      <c r="C36" s="11"/>
      <c r="D36" s="62"/>
      <c r="E36" s="63"/>
      <c r="F36" s="27"/>
      <c r="G36" s="27"/>
    </row>
    <row r="37" spans="1:8" s="64" customFormat="1" ht="23.25" customHeight="1" x14ac:dyDescent="0.45">
      <c r="A37" s="65" t="s">
        <v>44</v>
      </c>
      <c r="B37" s="66"/>
      <c r="C37" s="67"/>
      <c r="D37" s="66">
        <f>SUM(D38:D42)+D44+D54+D60</f>
        <v>0</v>
      </c>
      <c r="E37" s="68">
        <f>SUM(E38:E42)+E44+E54+E60</f>
        <v>0</v>
      </c>
      <c r="F37" s="69"/>
      <c r="G37" s="70"/>
      <c r="H37" s="71"/>
    </row>
    <row r="38" spans="1:8" ht="15" customHeight="1" x14ac:dyDescent="0.3">
      <c r="A38" s="11" t="s">
        <v>45</v>
      </c>
      <c r="B38" s="22"/>
      <c r="C38" s="23" t="s">
        <v>20</v>
      </c>
      <c r="D38" s="24">
        <f>VLOOKUP(C38,P$11:Q$19,2,FALSE)*B38</f>
        <v>0</v>
      </c>
      <c r="E38" s="25">
        <f>IF(ISERROR(D38/D$10)=TRUE, 0, D38/D$10)</f>
        <v>0</v>
      </c>
      <c r="F38" s="26"/>
      <c r="G38" s="27"/>
    </row>
    <row r="39" spans="1:8" ht="15" customHeight="1" x14ac:dyDescent="0.3">
      <c r="A39" s="11" t="s">
        <v>46</v>
      </c>
      <c r="B39" s="22"/>
      <c r="C39" s="32" t="s">
        <v>20</v>
      </c>
      <c r="D39" s="24">
        <f>VLOOKUP(C39,P$11:Q$19,2,FALSE)*B39</f>
        <v>0</v>
      </c>
      <c r="E39" s="25">
        <f>IF(ISERROR(D39/D$10)=TRUE, 0, D39/D$10)</f>
        <v>0</v>
      </c>
      <c r="F39" s="33"/>
      <c r="G39" s="27"/>
    </row>
    <row r="40" spans="1:8" ht="15" customHeight="1" x14ac:dyDescent="0.3">
      <c r="A40" s="11" t="s">
        <v>47</v>
      </c>
      <c r="B40" s="22"/>
      <c r="C40" s="32" t="s">
        <v>20</v>
      </c>
      <c r="D40" s="24">
        <f>VLOOKUP(C40,P$11:Q$19,2,FALSE)*B40</f>
        <v>0</v>
      </c>
      <c r="E40" s="25">
        <f>IF(ISERROR(D40/D$10)=TRUE, 0, D40/D$10)</f>
        <v>0</v>
      </c>
      <c r="F40" s="33"/>
      <c r="G40" s="27"/>
    </row>
    <row r="41" spans="1:8" ht="15" customHeight="1" x14ac:dyDescent="0.3">
      <c r="A41" s="21" t="s">
        <v>48</v>
      </c>
      <c r="B41" s="22"/>
      <c r="C41" s="32" t="s">
        <v>20</v>
      </c>
      <c r="D41" s="24">
        <f>VLOOKUP(C41,P$11:Q$19,2,FALSE)*B41</f>
        <v>0</v>
      </c>
      <c r="E41" s="25">
        <f>IF(ISERROR(D41/D$10)=TRUE, 0, D41/D$10)</f>
        <v>0</v>
      </c>
      <c r="F41" s="33"/>
      <c r="G41" s="27"/>
    </row>
    <row r="42" spans="1:8" ht="15" customHeight="1" x14ac:dyDescent="0.3">
      <c r="A42" s="11" t="s">
        <v>49</v>
      </c>
      <c r="B42" s="22"/>
      <c r="C42" s="32" t="s">
        <v>20</v>
      </c>
      <c r="D42" s="24">
        <f>VLOOKUP(C42,P$11:Q$19,2,FALSE)*B42</f>
        <v>0</v>
      </c>
      <c r="E42" s="25">
        <f>IF(ISERROR(D42/D$10)=TRUE, 0, D42/D$10)</f>
        <v>0</v>
      </c>
      <c r="F42" s="33"/>
      <c r="G42" s="27"/>
    </row>
    <row r="43" spans="1:8" ht="15" customHeight="1" x14ac:dyDescent="0.3">
      <c r="A43" s="11"/>
      <c r="B43" s="11"/>
      <c r="C43" s="72"/>
      <c r="D43" s="11"/>
      <c r="E43" s="11"/>
      <c r="F43" s="27"/>
      <c r="G43" s="27"/>
    </row>
    <row r="44" spans="1:8" s="73" customFormat="1" ht="18.75" customHeight="1" x14ac:dyDescent="0.35">
      <c r="A44" s="74" t="s">
        <v>50</v>
      </c>
      <c r="B44" s="75"/>
      <c r="C44" s="76"/>
      <c r="D44" s="75">
        <f>SUM(D45:D52)</f>
        <v>0</v>
      </c>
      <c r="E44" s="77">
        <f>SUM(E45:E52)</f>
        <v>0</v>
      </c>
      <c r="F44" s="78"/>
      <c r="G44" s="78"/>
      <c r="H44" s="79"/>
    </row>
    <row r="45" spans="1:8" ht="15" customHeight="1" x14ac:dyDescent="0.3">
      <c r="A45" s="11" t="s">
        <v>51</v>
      </c>
      <c r="B45" s="22"/>
      <c r="C45" s="23" t="s">
        <v>31</v>
      </c>
      <c r="D45" s="24">
        <f t="shared" ref="D45:D52" si="4">VLOOKUP(C45,P$11:Q$19,2,FALSE)*B45</f>
        <v>0</v>
      </c>
      <c r="E45" s="25">
        <f t="shared" ref="E45:E52" si="5">IF(ISERROR(D45/D$10)=TRUE, 0, D45/D$10)</f>
        <v>0</v>
      </c>
      <c r="F45" s="26"/>
      <c r="G45" s="27"/>
    </row>
    <row r="46" spans="1:8" ht="15" customHeight="1" x14ac:dyDescent="0.3">
      <c r="A46" s="11" t="s">
        <v>52</v>
      </c>
      <c r="B46" s="22"/>
      <c r="C46" s="32" t="s">
        <v>31</v>
      </c>
      <c r="D46" s="24">
        <f t="shared" si="4"/>
        <v>0</v>
      </c>
      <c r="E46" s="25">
        <f t="shared" si="5"/>
        <v>0</v>
      </c>
      <c r="F46" s="33"/>
      <c r="G46" s="27"/>
    </row>
    <row r="47" spans="1:8" ht="15" customHeight="1" x14ac:dyDescent="0.3">
      <c r="A47" s="11" t="s">
        <v>53</v>
      </c>
      <c r="B47" s="22"/>
      <c r="C47" s="32" t="s">
        <v>31</v>
      </c>
      <c r="D47" s="24">
        <f t="shared" si="4"/>
        <v>0</v>
      </c>
      <c r="E47" s="25">
        <f t="shared" si="5"/>
        <v>0</v>
      </c>
      <c r="F47" s="33"/>
      <c r="G47" s="27"/>
    </row>
    <row r="48" spans="1:8" ht="15" customHeight="1" x14ac:dyDescent="0.3">
      <c r="A48" s="21" t="s">
        <v>54</v>
      </c>
      <c r="B48" s="22"/>
      <c r="C48" s="32" t="s">
        <v>31</v>
      </c>
      <c r="D48" s="24">
        <f t="shared" si="4"/>
        <v>0</v>
      </c>
      <c r="E48" s="25">
        <f t="shared" si="5"/>
        <v>0</v>
      </c>
      <c r="F48" s="33"/>
      <c r="G48" s="27"/>
    </row>
    <row r="49" spans="1:8" ht="15" customHeight="1" x14ac:dyDescent="0.3">
      <c r="A49" s="21" t="s">
        <v>55</v>
      </c>
      <c r="B49" s="22"/>
      <c r="C49" s="32" t="s">
        <v>31</v>
      </c>
      <c r="D49" s="24">
        <f t="shared" si="4"/>
        <v>0</v>
      </c>
      <c r="E49" s="25">
        <f t="shared" si="5"/>
        <v>0</v>
      </c>
      <c r="F49" s="33"/>
      <c r="G49" s="27"/>
    </row>
    <row r="50" spans="1:8" ht="15" customHeight="1" x14ac:dyDescent="0.3">
      <c r="A50" s="21" t="s">
        <v>56</v>
      </c>
      <c r="B50" s="22"/>
      <c r="C50" s="32" t="s">
        <v>31</v>
      </c>
      <c r="D50" s="24">
        <f t="shared" si="4"/>
        <v>0</v>
      </c>
      <c r="E50" s="25">
        <f t="shared" si="5"/>
        <v>0</v>
      </c>
      <c r="F50" s="33"/>
      <c r="G50" s="27"/>
    </row>
    <row r="51" spans="1:8" ht="15" customHeight="1" x14ac:dyDescent="0.3">
      <c r="A51" s="21" t="s">
        <v>57</v>
      </c>
      <c r="B51" s="22"/>
      <c r="C51" s="32" t="s">
        <v>20</v>
      </c>
      <c r="D51" s="24">
        <f t="shared" si="4"/>
        <v>0</v>
      </c>
      <c r="E51" s="25">
        <f t="shared" si="5"/>
        <v>0</v>
      </c>
      <c r="F51" s="33"/>
      <c r="G51" s="27"/>
    </row>
    <row r="52" spans="1:8" ht="15" customHeight="1" x14ac:dyDescent="0.3">
      <c r="A52" s="11" t="s">
        <v>34</v>
      </c>
      <c r="B52" s="22"/>
      <c r="C52" s="32" t="s">
        <v>20</v>
      </c>
      <c r="D52" s="24">
        <f t="shared" si="4"/>
        <v>0</v>
      </c>
      <c r="E52" s="25">
        <f t="shared" si="5"/>
        <v>0</v>
      </c>
      <c r="F52" s="33"/>
      <c r="G52" s="27"/>
    </row>
    <row r="53" spans="1:8" ht="15" customHeight="1" x14ac:dyDescent="0.3">
      <c r="A53" s="11"/>
      <c r="B53" s="11"/>
      <c r="C53" s="72"/>
      <c r="D53" s="11"/>
      <c r="E53" s="11"/>
      <c r="F53" s="27"/>
      <c r="G53" s="27"/>
    </row>
    <row r="54" spans="1:8" s="73" customFormat="1" ht="18.75" customHeight="1" x14ac:dyDescent="0.35">
      <c r="A54" s="74" t="s">
        <v>58</v>
      </c>
      <c r="B54" s="75"/>
      <c r="C54" s="76"/>
      <c r="D54" s="75">
        <f>SUM(D55:D58)</f>
        <v>0</v>
      </c>
      <c r="E54" s="77">
        <f>SUM(E55:E58)</f>
        <v>0</v>
      </c>
      <c r="F54" s="78"/>
      <c r="G54" s="78"/>
      <c r="H54" s="79"/>
    </row>
    <row r="55" spans="1:8" ht="15" customHeight="1" x14ac:dyDescent="0.3">
      <c r="A55" s="11" t="s">
        <v>59</v>
      </c>
      <c r="B55" s="22"/>
      <c r="C55" s="23" t="s">
        <v>31</v>
      </c>
      <c r="D55" s="24">
        <f>VLOOKUP(C55,P$11:Q$19,2,FALSE)*B55</f>
        <v>0</v>
      </c>
      <c r="E55" s="25">
        <f>IF(ISERROR(D55/D$10)=TRUE, 0, D55/D$10)</f>
        <v>0</v>
      </c>
      <c r="F55" s="26"/>
      <c r="G55" s="27"/>
    </row>
    <row r="56" spans="1:8" ht="15" customHeight="1" x14ac:dyDescent="0.3">
      <c r="A56" s="11" t="s">
        <v>55</v>
      </c>
      <c r="B56" s="22"/>
      <c r="C56" s="32" t="s">
        <v>31</v>
      </c>
      <c r="D56" s="24">
        <f>VLOOKUP(C56,P$11:Q$19,2,FALSE)*B56</f>
        <v>0</v>
      </c>
      <c r="E56" s="25">
        <f>IF(ISERROR(D56/D$10)=TRUE, 0, D56/D$10)</f>
        <v>0</v>
      </c>
      <c r="F56" s="33"/>
      <c r="G56" s="27"/>
    </row>
    <row r="57" spans="1:8" ht="15" customHeight="1" x14ac:dyDescent="0.3">
      <c r="A57" s="11" t="s">
        <v>60</v>
      </c>
      <c r="B57" s="22"/>
      <c r="C57" s="32" t="s">
        <v>31</v>
      </c>
      <c r="D57" s="24">
        <f>VLOOKUP(C57,P$11:Q$19,2,FALSE)*B57</f>
        <v>0</v>
      </c>
      <c r="E57" s="25">
        <f>IF(ISERROR(D57/D$10)=TRUE, 0, D57/D$10)</f>
        <v>0</v>
      </c>
      <c r="F57" s="33"/>
      <c r="G57" s="27"/>
    </row>
    <row r="58" spans="1:8" ht="15" customHeight="1" x14ac:dyDescent="0.3">
      <c r="A58" s="11" t="s">
        <v>34</v>
      </c>
      <c r="B58" s="22"/>
      <c r="C58" s="32" t="s">
        <v>31</v>
      </c>
      <c r="D58" s="24">
        <f>VLOOKUP(C58,P$11:Q$19,2,FALSE)*B58</f>
        <v>0</v>
      </c>
      <c r="E58" s="25">
        <f>IF(ISERROR(D58/D$10)=TRUE, 0, D58/D$10)</f>
        <v>0</v>
      </c>
      <c r="F58" s="33"/>
      <c r="G58" s="27"/>
    </row>
    <row r="59" spans="1:8" ht="15" customHeight="1" x14ac:dyDescent="0.3">
      <c r="A59" s="11"/>
      <c r="B59" s="80"/>
      <c r="C59" s="1"/>
      <c r="D59" s="24"/>
      <c r="E59" s="25"/>
      <c r="F59" s="27"/>
      <c r="G59" s="27"/>
    </row>
    <row r="60" spans="1:8" ht="18.75" customHeight="1" x14ac:dyDescent="0.35">
      <c r="A60" s="74" t="s">
        <v>61</v>
      </c>
      <c r="B60" s="81"/>
      <c r="C60" s="72"/>
      <c r="D60" s="75">
        <f>SUM(D61:D67)</f>
        <v>0</v>
      </c>
      <c r="E60" s="77">
        <f>SUM(E61:E67)</f>
        <v>0</v>
      </c>
      <c r="F60" s="27"/>
      <c r="G60" s="27"/>
      <c r="H60" s="31"/>
    </row>
    <row r="61" spans="1:8" ht="15" customHeight="1" x14ac:dyDescent="0.3">
      <c r="A61" s="11" t="s">
        <v>62</v>
      </c>
      <c r="B61" s="22"/>
      <c r="C61" s="23" t="s">
        <v>20</v>
      </c>
      <c r="D61" s="24">
        <f t="shared" ref="D61:D67" si="6">VLOOKUP(C61,P$11:Q$19,2,FALSE)*B61</f>
        <v>0</v>
      </c>
      <c r="E61" s="25">
        <f t="shared" ref="E61:E67" si="7">IF(ISERROR(D61/D$10)=TRUE, 0, D61/D$10)</f>
        <v>0</v>
      </c>
      <c r="F61" s="26"/>
      <c r="G61" s="27"/>
    </row>
    <row r="62" spans="1:8" ht="15" customHeight="1" x14ac:dyDescent="0.3">
      <c r="A62" s="11" t="s">
        <v>63</v>
      </c>
      <c r="B62" s="22"/>
      <c r="C62" s="32" t="s">
        <v>20</v>
      </c>
      <c r="D62" s="24">
        <f t="shared" si="6"/>
        <v>0</v>
      </c>
      <c r="E62" s="25">
        <f t="shared" si="7"/>
        <v>0</v>
      </c>
      <c r="F62" s="33"/>
      <c r="G62" s="27"/>
    </row>
    <row r="63" spans="1:8" ht="15" customHeight="1" x14ac:dyDescent="0.3">
      <c r="A63" s="11" t="s">
        <v>64</v>
      </c>
      <c r="B63" s="22"/>
      <c r="C63" s="32" t="s">
        <v>20</v>
      </c>
      <c r="D63" s="24">
        <f t="shared" si="6"/>
        <v>0</v>
      </c>
      <c r="E63" s="25">
        <f t="shared" si="7"/>
        <v>0</v>
      </c>
      <c r="F63" s="33"/>
      <c r="G63" s="27"/>
    </row>
    <row r="64" spans="1:8" ht="15" customHeight="1" x14ac:dyDescent="0.3">
      <c r="A64" s="82" t="s">
        <v>65</v>
      </c>
      <c r="B64" s="22"/>
      <c r="C64" s="32" t="s">
        <v>20</v>
      </c>
      <c r="D64" s="24">
        <f t="shared" si="6"/>
        <v>0</v>
      </c>
      <c r="E64" s="25">
        <f t="shared" si="7"/>
        <v>0</v>
      </c>
      <c r="F64" s="33"/>
      <c r="G64" s="27"/>
    </row>
    <row r="65" spans="1:8" ht="15" customHeight="1" x14ac:dyDescent="0.3">
      <c r="A65" s="82" t="s">
        <v>66</v>
      </c>
      <c r="B65" s="22"/>
      <c r="C65" s="32" t="s">
        <v>20</v>
      </c>
      <c r="D65" s="24">
        <f t="shared" si="6"/>
        <v>0</v>
      </c>
      <c r="E65" s="25">
        <f t="shared" si="7"/>
        <v>0</v>
      </c>
      <c r="F65" s="33"/>
      <c r="G65" s="27"/>
    </row>
    <row r="66" spans="1:8" ht="15" customHeight="1" x14ac:dyDescent="0.3">
      <c r="A66" s="82" t="s">
        <v>67</v>
      </c>
      <c r="B66" s="22"/>
      <c r="C66" s="32" t="s">
        <v>20</v>
      </c>
      <c r="D66" s="24">
        <f t="shared" si="6"/>
        <v>0</v>
      </c>
      <c r="E66" s="25">
        <f t="shared" si="7"/>
        <v>0</v>
      </c>
      <c r="F66" s="33"/>
      <c r="G66" s="27"/>
    </row>
    <row r="67" spans="1:8" ht="15" customHeight="1" x14ac:dyDescent="0.3">
      <c r="A67" s="21" t="s">
        <v>68</v>
      </c>
      <c r="B67" s="22"/>
      <c r="C67" s="32" t="s">
        <v>20</v>
      </c>
      <c r="D67" s="24">
        <f t="shared" si="6"/>
        <v>0</v>
      </c>
      <c r="E67" s="25">
        <f t="shared" si="7"/>
        <v>0</v>
      </c>
      <c r="F67" s="33"/>
      <c r="G67" s="27"/>
    </row>
    <row r="68" spans="1:8" ht="15" customHeight="1" x14ac:dyDescent="0.3">
      <c r="A68" s="11"/>
      <c r="B68" s="11"/>
      <c r="C68" s="11"/>
      <c r="D68" s="11"/>
      <c r="E68" s="11"/>
      <c r="F68" s="11"/>
      <c r="G68" s="11"/>
    </row>
    <row r="69" spans="1:8" ht="23.25" customHeight="1" x14ac:dyDescent="0.45">
      <c r="A69" s="65" t="s">
        <v>69</v>
      </c>
      <c r="B69" s="66"/>
      <c r="C69" s="67"/>
      <c r="D69" s="66">
        <f>SUM(D70:D75)</f>
        <v>0</v>
      </c>
      <c r="E69" s="68">
        <f>SUM(E70:E75)</f>
        <v>0</v>
      </c>
      <c r="F69" s="83"/>
      <c r="G69" s="27"/>
      <c r="H69" s="31"/>
    </row>
    <row r="70" spans="1:8" ht="15" customHeight="1" x14ac:dyDescent="0.3">
      <c r="A70" s="11" t="s">
        <v>70</v>
      </c>
      <c r="B70" s="22"/>
      <c r="C70" s="23" t="s">
        <v>20</v>
      </c>
      <c r="D70" s="24">
        <f t="shared" ref="D70:D75" si="8">VLOOKUP(C70,P$11:Q$19,2,FALSE)*B70</f>
        <v>0</v>
      </c>
      <c r="E70" s="25">
        <f t="shared" ref="E70:E75" si="9">IF(ISERROR(D70/D$10)=TRUE, 0, D70/D$10)</f>
        <v>0</v>
      </c>
      <c r="F70" s="26"/>
      <c r="G70" s="27"/>
    </row>
    <row r="71" spans="1:8" ht="15" customHeight="1" x14ac:dyDescent="0.3">
      <c r="A71" s="11" t="s">
        <v>71</v>
      </c>
      <c r="B71" s="22"/>
      <c r="C71" s="32" t="s">
        <v>20</v>
      </c>
      <c r="D71" s="24">
        <f t="shared" si="8"/>
        <v>0</v>
      </c>
      <c r="E71" s="25">
        <f t="shared" si="9"/>
        <v>0</v>
      </c>
      <c r="F71" s="33"/>
      <c r="G71" s="27"/>
    </row>
    <row r="72" spans="1:8" ht="15" customHeight="1" x14ac:dyDescent="0.3">
      <c r="A72" s="11" t="s">
        <v>72</v>
      </c>
      <c r="B72" s="22"/>
      <c r="C72" s="32" t="s">
        <v>20</v>
      </c>
      <c r="D72" s="24">
        <f t="shared" si="8"/>
        <v>0</v>
      </c>
      <c r="E72" s="25">
        <f t="shared" si="9"/>
        <v>0</v>
      </c>
      <c r="F72" s="33"/>
      <c r="G72" s="27"/>
    </row>
    <row r="73" spans="1:8" ht="15" customHeight="1" x14ac:dyDescent="0.3">
      <c r="A73" s="11" t="s">
        <v>73</v>
      </c>
      <c r="B73" s="22"/>
      <c r="C73" s="32" t="s">
        <v>20</v>
      </c>
      <c r="D73" s="24">
        <f t="shared" si="8"/>
        <v>0</v>
      </c>
      <c r="E73" s="25">
        <f t="shared" si="9"/>
        <v>0</v>
      </c>
      <c r="F73" s="33"/>
      <c r="G73" s="27"/>
    </row>
    <row r="74" spans="1:8" ht="15" customHeight="1" x14ac:dyDescent="0.3">
      <c r="A74" s="11" t="s">
        <v>74</v>
      </c>
      <c r="B74" s="22"/>
      <c r="C74" s="32" t="s">
        <v>20</v>
      </c>
      <c r="D74" s="24">
        <f t="shared" si="8"/>
        <v>0</v>
      </c>
      <c r="E74" s="25">
        <f t="shared" si="9"/>
        <v>0</v>
      </c>
      <c r="F74" s="33"/>
      <c r="G74" s="27"/>
    </row>
    <row r="75" spans="1:8" ht="15" customHeight="1" x14ac:dyDescent="0.3">
      <c r="A75" s="11" t="s">
        <v>34</v>
      </c>
      <c r="B75" s="22"/>
      <c r="C75" s="32" t="s">
        <v>20</v>
      </c>
      <c r="D75" s="24">
        <f t="shared" si="8"/>
        <v>0</v>
      </c>
      <c r="E75" s="25">
        <f t="shared" si="9"/>
        <v>0</v>
      </c>
      <c r="F75" s="33"/>
      <c r="G75" s="27"/>
    </row>
    <row r="76" spans="1:8" ht="15" customHeight="1" x14ac:dyDescent="0.3">
      <c r="A76" s="11"/>
      <c r="B76" s="11"/>
      <c r="C76" s="72"/>
      <c r="D76" s="11"/>
      <c r="E76" s="11"/>
      <c r="F76" s="27"/>
      <c r="G76" s="27"/>
    </row>
    <row r="77" spans="1:8" s="64" customFormat="1" ht="23.25" customHeight="1" x14ac:dyDescent="0.45">
      <c r="A77" s="65" t="s">
        <v>75</v>
      </c>
      <c r="B77" s="66"/>
      <c r="C77" s="67"/>
      <c r="D77" s="66">
        <f>SUM(D78:D81)</f>
        <v>0</v>
      </c>
      <c r="E77" s="68">
        <f>SUM(E78:E81)</f>
        <v>0</v>
      </c>
      <c r="F77" s="69"/>
      <c r="G77" s="70"/>
      <c r="H77" s="71"/>
    </row>
    <row r="78" spans="1:8" ht="15" customHeight="1" x14ac:dyDescent="0.3">
      <c r="A78" s="11" t="s">
        <v>76</v>
      </c>
      <c r="B78" s="22"/>
      <c r="C78" s="23" t="s">
        <v>18</v>
      </c>
      <c r="D78" s="24">
        <f>VLOOKUP(C78,P$11:Q$19,2,FALSE)*B78</f>
        <v>0</v>
      </c>
      <c r="E78" s="25">
        <f>IF(ISERROR(D78/D$10)=TRUE, 0, D78/D$10)</f>
        <v>0</v>
      </c>
      <c r="F78" s="26"/>
      <c r="G78" s="27"/>
    </row>
    <row r="79" spans="1:8" ht="15" customHeight="1" x14ac:dyDescent="0.3">
      <c r="A79" s="21" t="s">
        <v>77</v>
      </c>
      <c r="B79" s="22"/>
      <c r="C79" s="32" t="s">
        <v>18</v>
      </c>
      <c r="D79" s="24">
        <f>VLOOKUP(C79,P$11:Q$19,2,FALSE)*B79</f>
        <v>0</v>
      </c>
      <c r="E79" s="25">
        <f>IF(ISERROR(D79/D$10)=TRUE, 0, D79/D$10)</f>
        <v>0</v>
      </c>
      <c r="F79" s="33"/>
      <c r="G79" s="27"/>
    </row>
    <row r="80" spans="1:8" ht="15" customHeight="1" x14ac:dyDescent="0.3">
      <c r="A80" s="21" t="s">
        <v>78</v>
      </c>
      <c r="B80" s="22"/>
      <c r="C80" s="32" t="s">
        <v>18</v>
      </c>
      <c r="D80" s="24">
        <f>VLOOKUP(C80,P$11:Q$19,2,FALSE)*B80</f>
        <v>0</v>
      </c>
      <c r="E80" s="25">
        <f>IF(ISERROR(D80/D$10)=TRUE, 0, D80/D$10)</f>
        <v>0</v>
      </c>
      <c r="F80" s="33"/>
      <c r="G80" s="27"/>
    </row>
    <row r="81" spans="1:8" ht="15" customHeight="1" x14ac:dyDescent="0.3">
      <c r="A81" s="21" t="s">
        <v>79</v>
      </c>
      <c r="B81" s="22"/>
      <c r="C81" s="32" t="s">
        <v>16</v>
      </c>
      <c r="D81" s="24">
        <f>VLOOKUP(C81,P$11:Q$19,2,FALSE)*B81</f>
        <v>0</v>
      </c>
      <c r="E81" s="25">
        <f>IF(ISERROR(D81/D$10)=TRUE, 0, D81/D$10)</f>
        <v>0</v>
      </c>
      <c r="F81" s="33"/>
      <c r="G81" s="27"/>
    </row>
    <row r="82" spans="1:8" ht="15" customHeight="1" x14ac:dyDescent="0.3">
      <c r="A82" s="11"/>
      <c r="B82" s="11"/>
      <c r="C82" s="72"/>
      <c r="D82" s="11"/>
      <c r="E82" s="11"/>
      <c r="F82" s="11"/>
      <c r="G82" s="11"/>
    </row>
    <row r="83" spans="1:8" s="64" customFormat="1" ht="23.25" customHeight="1" x14ac:dyDescent="0.45">
      <c r="A83" s="65" t="s">
        <v>80</v>
      </c>
      <c r="B83" s="66"/>
      <c r="C83" s="67"/>
      <c r="D83" s="66">
        <f>SUM(D84:D92)</f>
        <v>0</v>
      </c>
      <c r="E83" s="68">
        <f>SUM(E84:E92)</f>
        <v>0</v>
      </c>
      <c r="F83" s="69"/>
      <c r="G83" s="70"/>
      <c r="H83" s="71"/>
    </row>
    <row r="84" spans="1:8" ht="15" customHeight="1" x14ac:dyDescent="0.3">
      <c r="A84" s="11" t="s">
        <v>81</v>
      </c>
      <c r="B84" s="22"/>
      <c r="C84" s="23" t="s">
        <v>31</v>
      </c>
      <c r="D84" s="24">
        <f t="shared" ref="D84:D92" si="10">VLOOKUP(C84,P$11:Q$19,2,FALSE)*B84</f>
        <v>0</v>
      </c>
      <c r="E84" s="25">
        <f t="shared" ref="E84:E92" si="11">IF(ISERROR(D84/D$10)=TRUE, 0, D84/D$10)</f>
        <v>0</v>
      </c>
      <c r="F84" s="26"/>
      <c r="G84" s="27"/>
    </row>
    <row r="85" spans="1:8" ht="15" customHeight="1" x14ac:dyDescent="0.3">
      <c r="A85" s="21" t="s">
        <v>82</v>
      </c>
      <c r="B85" s="22"/>
      <c r="C85" s="32" t="s">
        <v>20</v>
      </c>
      <c r="D85" s="24">
        <f t="shared" si="10"/>
        <v>0</v>
      </c>
      <c r="E85" s="25">
        <f t="shared" si="11"/>
        <v>0</v>
      </c>
      <c r="F85" s="33"/>
      <c r="G85" s="27"/>
    </row>
    <row r="86" spans="1:8" ht="15" customHeight="1" x14ac:dyDescent="0.3">
      <c r="A86" s="11" t="s">
        <v>63</v>
      </c>
      <c r="B86" s="22"/>
      <c r="C86" s="32" t="s">
        <v>18</v>
      </c>
      <c r="D86" s="24">
        <f t="shared" si="10"/>
        <v>0</v>
      </c>
      <c r="E86" s="25">
        <f t="shared" si="11"/>
        <v>0</v>
      </c>
      <c r="F86" s="33"/>
      <c r="G86" s="27"/>
    </row>
    <row r="87" spans="1:8" ht="15" customHeight="1" x14ac:dyDescent="0.3">
      <c r="A87" s="11" t="s">
        <v>83</v>
      </c>
      <c r="B87" s="22"/>
      <c r="C87" s="32" t="s">
        <v>31</v>
      </c>
      <c r="D87" s="24">
        <f t="shared" si="10"/>
        <v>0</v>
      </c>
      <c r="E87" s="25">
        <f t="shared" si="11"/>
        <v>0</v>
      </c>
      <c r="F87" s="33"/>
      <c r="G87" s="27"/>
    </row>
    <row r="88" spans="1:8" ht="15" customHeight="1" x14ac:dyDescent="0.3">
      <c r="A88" s="11" t="s">
        <v>84</v>
      </c>
      <c r="B88" s="22"/>
      <c r="C88" s="32" t="s">
        <v>31</v>
      </c>
      <c r="D88" s="24">
        <f t="shared" si="10"/>
        <v>0</v>
      </c>
      <c r="E88" s="25">
        <f t="shared" si="11"/>
        <v>0</v>
      </c>
      <c r="F88" s="33"/>
      <c r="G88" s="27"/>
    </row>
    <row r="89" spans="1:8" ht="15" customHeight="1" x14ac:dyDescent="0.3">
      <c r="A89" s="11" t="s">
        <v>85</v>
      </c>
      <c r="B89" s="22"/>
      <c r="C89" s="32" t="s">
        <v>20</v>
      </c>
      <c r="D89" s="24">
        <f t="shared" si="10"/>
        <v>0</v>
      </c>
      <c r="E89" s="25">
        <f t="shared" si="11"/>
        <v>0</v>
      </c>
      <c r="F89" s="33"/>
      <c r="G89" s="27"/>
    </row>
    <row r="90" spans="1:8" ht="15" customHeight="1" x14ac:dyDescent="0.3">
      <c r="A90" s="21" t="s">
        <v>86</v>
      </c>
      <c r="B90" s="22"/>
      <c r="C90" s="32" t="s">
        <v>20</v>
      </c>
      <c r="D90" s="24">
        <f t="shared" si="10"/>
        <v>0</v>
      </c>
      <c r="E90" s="25">
        <f t="shared" si="11"/>
        <v>0</v>
      </c>
      <c r="F90" s="33"/>
      <c r="G90" s="27"/>
    </row>
    <row r="91" spans="1:8" ht="15" customHeight="1" x14ac:dyDescent="0.3">
      <c r="A91" s="11" t="s">
        <v>87</v>
      </c>
      <c r="B91" s="22"/>
      <c r="C91" s="32" t="s">
        <v>20</v>
      </c>
      <c r="D91" s="24">
        <f t="shared" si="10"/>
        <v>0</v>
      </c>
      <c r="E91" s="25">
        <f t="shared" si="11"/>
        <v>0</v>
      </c>
      <c r="F91" s="33"/>
      <c r="G91" s="27"/>
    </row>
    <row r="92" spans="1:8" ht="15" customHeight="1" x14ac:dyDescent="0.3">
      <c r="A92" s="11" t="s">
        <v>34</v>
      </c>
      <c r="B92" s="22"/>
      <c r="C92" s="32" t="s">
        <v>20</v>
      </c>
      <c r="D92" s="24">
        <f t="shared" si="10"/>
        <v>0</v>
      </c>
      <c r="E92" s="25">
        <f t="shared" si="11"/>
        <v>0</v>
      </c>
      <c r="F92" s="33"/>
      <c r="G92" s="27"/>
    </row>
    <row r="93" spans="1:8" ht="15" customHeight="1" x14ac:dyDescent="0.3">
      <c r="A93" s="11"/>
      <c r="B93" s="11"/>
      <c r="C93" s="72"/>
      <c r="D93" s="11"/>
      <c r="E93" s="11"/>
      <c r="F93" s="11"/>
      <c r="G93" s="11"/>
    </row>
    <row r="94" spans="1:8" s="73" customFormat="1" ht="23.25" customHeight="1" x14ac:dyDescent="0.45">
      <c r="A94" s="84" t="s">
        <v>88</v>
      </c>
      <c r="B94" s="85"/>
      <c r="C94" s="86"/>
      <c r="D94" s="85">
        <f>SUM(D95:D100)</f>
        <v>0</v>
      </c>
      <c r="E94" s="87">
        <f>SUM(E95:E100)</f>
        <v>0</v>
      </c>
      <c r="F94" s="88"/>
      <c r="G94" s="78"/>
      <c r="H94" s="79"/>
    </row>
    <row r="95" spans="1:8" ht="15" customHeight="1" x14ac:dyDescent="0.3">
      <c r="A95" s="11" t="s">
        <v>89</v>
      </c>
      <c r="B95" s="22"/>
      <c r="C95" s="23" t="s">
        <v>20</v>
      </c>
      <c r="D95" s="24">
        <f t="shared" ref="D95:D100" si="12">VLOOKUP(C95,P$11:Q$19,2,FALSE)*B95</f>
        <v>0</v>
      </c>
      <c r="E95" s="25">
        <f t="shared" ref="E95:E100" si="13">IF(ISERROR(D95/D$10)=TRUE, 0, D95/D$10)</f>
        <v>0</v>
      </c>
      <c r="F95" s="26"/>
      <c r="G95" s="27"/>
    </row>
    <row r="96" spans="1:8" ht="15" customHeight="1" x14ac:dyDescent="0.3">
      <c r="A96" s="11" t="s">
        <v>90</v>
      </c>
      <c r="B96" s="22"/>
      <c r="C96" s="32" t="s">
        <v>20</v>
      </c>
      <c r="D96" s="24">
        <f t="shared" si="12"/>
        <v>0</v>
      </c>
      <c r="E96" s="25">
        <f t="shared" si="13"/>
        <v>0</v>
      </c>
      <c r="F96" s="33"/>
      <c r="G96" s="27"/>
    </row>
    <row r="97" spans="1:8" ht="15" customHeight="1" x14ac:dyDescent="0.3">
      <c r="A97" s="11" t="s">
        <v>91</v>
      </c>
      <c r="B97" s="22"/>
      <c r="C97" s="32" t="s">
        <v>20</v>
      </c>
      <c r="D97" s="24">
        <f t="shared" si="12"/>
        <v>0</v>
      </c>
      <c r="E97" s="25">
        <f t="shared" si="13"/>
        <v>0</v>
      </c>
      <c r="F97" s="33"/>
      <c r="G97" s="27"/>
    </row>
    <row r="98" spans="1:8" ht="15" customHeight="1" x14ac:dyDescent="0.3">
      <c r="A98" s="11" t="s">
        <v>92</v>
      </c>
      <c r="B98" s="22"/>
      <c r="C98" s="32" t="s">
        <v>20</v>
      </c>
      <c r="D98" s="24">
        <f t="shared" si="12"/>
        <v>0</v>
      </c>
      <c r="E98" s="25">
        <f t="shared" si="13"/>
        <v>0</v>
      </c>
      <c r="F98" s="33"/>
      <c r="G98" s="27"/>
    </row>
    <row r="99" spans="1:8" ht="15" customHeight="1" x14ac:dyDescent="0.3">
      <c r="A99" s="11" t="s">
        <v>93</v>
      </c>
      <c r="B99" s="22"/>
      <c r="C99" s="32" t="s">
        <v>20</v>
      </c>
      <c r="D99" s="24">
        <f t="shared" si="12"/>
        <v>0</v>
      </c>
      <c r="E99" s="25">
        <f t="shared" si="13"/>
        <v>0</v>
      </c>
      <c r="F99" s="33"/>
      <c r="G99" s="27"/>
    </row>
    <row r="100" spans="1:8" ht="15" customHeight="1" x14ac:dyDescent="0.3">
      <c r="A100" s="11" t="s">
        <v>34</v>
      </c>
      <c r="B100" s="22"/>
      <c r="C100" s="32" t="s">
        <v>20</v>
      </c>
      <c r="D100" s="24">
        <f t="shared" si="12"/>
        <v>0</v>
      </c>
      <c r="E100" s="25">
        <f t="shared" si="13"/>
        <v>0</v>
      </c>
      <c r="F100" s="33"/>
      <c r="G100" s="27"/>
    </row>
    <row r="101" spans="1:8" ht="15" customHeight="1" x14ac:dyDescent="0.3">
      <c r="A101" s="11"/>
      <c r="B101" s="80"/>
      <c r="C101" s="72"/>
      <c r="D101" s="24"/>
      <c r="E101" s="25"/>
      <c r="F101" s="27"/>
      <c r="G101" s="27"/>
    </row>
    <row r="102" spans="1:8" ht="23.25" customHeight="1" x14ac:dyDescent="0.45">
      <c r="A102" s="84" t="s">
        <v>94</v>
      </c>
      <c r="B102" s="89"/>
      <c r="C102" s="90"/>
      <c r="D102" s="85">
        <f>SUM(D103:D107)</f>
        <v>0</v>
      </c>
      <c r="E102" s="87">
        <f>SUM(E103:E107)</f>
        <v>0</v>
      </c>
      <c r="F102" s="83"/>
      <c r="G102" s="27"/>
    </row>
    <row r="103" spans="1:8" ht="15" customHeight="1" x14ac:dyDescent="0.3">
      <c r="A103" s="91" t="s">
        <v>95</v>
      </c>
      <c r="B103" s="22"/>
      <c r="C103" s="23" t="s">
        <v>31</v>
      </c>
      <c r="D103" s="24">
        <f>VLOOKUP(C103,P$11:Q$19,2,FALSE)*B103</f>
        <v>0</v>
      </c>
      <c r="E103" s="25">
        <f>IF(ISERROR(D103/D$10)=TRUE, 0, D103/D$10)</f>
        <v>0</v>
      </c>
      <c r="F103" s="26"/>
      <c r="G103" s="27"/>
    </row>
    <row r="104" spans="1:8" ht="15" customHeight="1" x14ac:dyDescent="0.3">
      <c r="A104" s="21" t="s">
        <v>96</v>
      </c>
      <c r="B104" s="22"/>
      <c r="C104" s="32" t="s">
        <v>31</v>
      </c>
      <c r="D104" s="24">
        <f>VLOOKUP(C104,P$11:Q$19,2,FALSE)*B104</f>
        <v>0</v>
      </c>
      <c r="E104" s="25">
        <f>IF(ISERROR(D104/D$10)=TRUE, 0, D104/D$10)</f>
        <v>0</v>
      </c>
      <c r="F104" s="33"/>
      <c r="G104" s="27"/>
    </row>
    <row r="105" spans="1:8" ht="15" customHeight="1" x14ac:dyDescent="0.3">
      <c r="A105" s="11" t="s">
        <v>97</v>
      </c>
      <c r="B105" s="22"/>
      <c r="C105" s="32" t="s">
        <v>20</v>
      </c>
      <c r="D105" s="24">
        <f>VLOOKUP(C105,P$11:Q$19,2,FALSE)*B105</f>
        <v>0</v>
      </c>
      <c r="E105" s="25">
        <f>IF(ISERROR(D105/D$10)=TRUE, 0, D105/D$10)</f>
        <v>0</v>
      </c>
      <c r="F105" s="33"/>
      <c r="G105" s="27"/>
    </row>
    <row r="106" spans="1:8" ht="15" customHeight="1" x14ac:dyDescent="0.3">
      <c r="A106" s="11" t="s">
        <v>98</v>
      </c>
      <c r="B106" s="22"/>
      <c r="C106" s="32" t="s">
        <v>31</v>
      </c>
      <c r="D106" s="24">
        <f>VLOOKUP(C106,P$11:Q$19,2,FALSE)*B106</f>
        <v>0</v>
      </c>
      <c r="E106" s="25">
        <f>IF(ISERROR(D106/D$10)=TRUE, 0, D106/D$10)</f>
        <v>0</v>
      </c>
      <c r="F106" s="33"/>
      <c r="G106" s="27"/>
    </row>
    <row r="107" spans="1:8" ht="15" customHeight="1" x14ac:dyDescent="0.3">
      <c r="A107" s="11" t="s">
        <v>34</v>
      </c>
      <c r="B107" s="22"/>
      <c r="C107" s="32" t="s">
        <v>31</v>
      </c>
      <c r="D107" s="24">
        <f>VLOOKUP(C107,P$11:Q$19,2,FALSE)*B107</f>
        <v>0</v>
      </c>
      <c r="E107" s="25">
        <f>IF(ISERROR(D107/D$10)=TRUE, 0, D107/D$10)</f>
        <v>0</v>
      </c>
      <c r="F107" s="33"/>
      <c r="G107" s="27"/>
    </row>
    <row r="108" spans="1:8" ht="15" customHeight="1" x14ac:dyDescent="0.3">
      <c r="A108" s="11"/>
      <c r="B108" s="80"/>
      <c r="C108" s="72"/>
      <c r="D108" s="24"/>
      <c r="E108" s="25"/>
      <c r="F108" s="27"/>
      <c r="G108" s="27"/>
    </row>
    <row r="109" spans="1:8" ht="23.25" customHeight="1" x14ac:dyDescent="0.45">
      <c r="A109" s="65" t="s">
        <v>99</v>
      </c>
      <c r="B109" s="66"/>
      <c r="C109" s="67"/>
      <c r="D109" s="66">
        <f>SUM(D110:D113)</f>
        <v>0</v>
      </c>
      <c r="E109" s="68">
        <f>SUM(E110:E113)</f>
        <v>0</v>
      </c>
      <c r="F109" s="83"/>
      <c r="G109" s="27"/>
      <c r="H109" s="31"/>
    </row>
    <row r="110" spans="1:8" ht="15" customHeight="1" x14ac:dyDescent="0.3">
      <c r="A110" s="11" t="s">
        <v>100</v>
      </c>
      <c r="B110" s="22"/>
      <c r="C110" s="23" t="s">
        <v>20</v>
      </c>
      <c r="D110" s="24">
        <f>VLOOKUP(C110,P$11:Q$19,2,FALSE)*B110</f>
        <v>0</v>
      </c>
      <c r="E110" s="25">
        <f>IF(ISERROR(D110/D$10)=TRUE, 0, D110/D$10)</f>
        <v>0</v>
      </c>
      <c r="F110" s="26"/>
      <c r="G110" s="27"/>
    </row>
    <row r="111" spans="1:8" ht="15" customHeight="1" x14ac:dyDescent="0.3">
      <c r="A111" s="11" t="s">
        <v>101</v>
      </c>
      <c r="B111" s="22"/>
      <c r="C111" s="32" t="s">
        <v>20</v>
      </c>
      <c r="D111" s="24">
        <f>VLOOKUP(C111,P$11:Q$19,2,FALSE)*B111</f>
        <v>0</v>
      </c>
      <c r="E111" s="25">
        <f>IF(ISERROR(D111/D$10)=TRUE, 0, D111/D$10)</f>
        <v>0</v>
      </c>
      <c r="F111" s="33"/>
      <c r="G111" s="27"/>
    </row>
    <row r="112" spans="1:8" ht="15" customHeight="1" x14ac:dyDescent="0.3">
      <c r="A112" s="11" t="s">
        <v>102</v>
      </c>
      <c r="B112" s="22"/>
      <c r="C112" s="32" t="s">
        <v>20</v>
      </c>
      <c r="D112" s="24">
        <f>VLOOKUP(C112,P$11:Q$19,2,FALSE)*B112</f>
        <v>0</v>
      </c>
      <c r="E112" s="25">
        <f>IF(ISERROR(D112/D$10)=TRUE, 0, D112/D$10)</f>
        <v>0</v>
      </c>
      <c r="F112" s="33"/>
      <c r="G112" s="27"/>
    </row>
    <row r="113" spans="1:8" ht="15" customHeight="1" x14ac:dyDescent="0.3">
      <c r="A113" s="11" t="s">
        <v>34</v>
      </c>
      <c r="B113" s="22"/>
      <c r="C113" s="32" t="s">
        <v>20</v>
      </c>
      <c r="D113" s="24">
        <f>VLOOKUP(C113,P$11:Q$19,2,FALSE)*B113</f>
        <v>0</v>
      </c>
      <c r="E113" s="25">
        <f>IF(ISERROR(D113/D$10)=TRUE, 0, D113/D$10)</f>
        <v>0</v>
      </c>
      <c r="F113" s="33"/>
      <c r="G113" s="27"/>
    </row>
    <row r="114" spans="1:8" ht="15" customHeight="1" x14ac:dyDescent="0.3">
      <c r="A114" s="11"/>
      <c r="B114" s="11"/>
      <c r="C114" s="72"/>
      <c r="D114" s="11"/>
      <c r="E114" s="11"/>
      <c r="F114" s="11"/>
      <c r="G114" s="11"/>
    </row>
    <row r="115" spans="1:8" s="64" customFormat="1" ht="23.25" customHeight="1" x14ac:dyDescent="0.45">
      <c r="A115" s="65" t="s">
        <v>103</v>
      </c>
      <c r="B115" s="66"/>
      <c r="C115" s="67"/>
      <c r="D115" s="66">
        <f>SUM(D116:D128)+D130</f>
        <v>0</v>
      </c>
      <c r="E115" s="68">
        <f>SUM(E116:E128)+E130</f>
        <v>0</v>
      </c>
      <c r="F115" s="69"/>
      <c r="G115" s="70"/>
      <c r="H115" s="71"/>
    </row>
    <row r="116" spans="1:8" ht="15" customHeight="1" x14ac:dyDescent="0.3">
      <c r="A116" s="11" t="s">
        <v>104</v>
      </c>
      <c r="B116" s="22"/>
      <c r="C116" s="23" t="s">
        <v>20</v>
      </c>
      <c r="D116" s="24">
        <f t="shared" ref="D116:D128" si="14">VLOOKUP(C116,P$11:Q$19,2,FALSE)*B116</f>
        <v>0</v>
      </c>
      <c r="E116" s="25">
        <f t="shared" ref="E116:E128" si="15">IF(ISERROR(D116/D$10)=TRUE, 0, D116/D$10)</f>
        <v>0</v>
      </c>
      <c r="F116" s="26"/>
      <c r="G116" s="27"/>
    </row>
    <row r="117" spans="1:8" ht="15" customHeight="1" x14ac:dyDescent="0.3">
      <c r="A117" s="21" t="s">
        <v>105</v>
      </c>
      <c r="B117" s="22"/>
      <c r="C117" s="32" t="s">
        <v>20</v>
      </c>
      <c r="D117" s="24">
        <f t="shared" si="14"/>
        <v>0</v>
      </c>
      <c r="E117" s="25">
        <f t="shared" si="15"/>
        <v>0</v>
      </c>
      <c r="F117" s="33"/>
      <c r="G117" s="27"/>
    </row>
    <row r="118" spans="1:8" ht="15" customHeight="1" x14ac:dyDescent="0.3">
      <c r="A118" s="21" t="s">
        <v>106</v>
      </c>
      <c r="B118" s="22"/>
      <c r="C118" s="32" t="s">
        <v>20</v>
      </c>
      <c r="D118" s="24">
        <f t="shared" si="14"/>
        <v>0</v>
      </c>
      <c r="E118" s="25">
        <f t="shared" si="15"/>
        <v>0</v>
      </c>
      <c r="F118" s="33"/>
      <c r="G118" s="27"/>
    </row>
    <row r="119" spans="1:8" ht="15" customHeight="1" x14ac:dyDescent="0.3">
      <c r="A119" s="11" t="s">
        <v>107</v>
      </c>
      <c r="B119" s="22"/>
      <c r="C119" s="32" t="s">
        <v>20</v>
      </c>
      <c r="D119" s="24">
        <f t="shared" si="14"/>
        <v>0</v>
      </c>
      <c r="E119" s="25">
        <f t="shared" si="15"/>
        <v>0</v>
      </c>
      <c r="F119" s="33"/>
      <c r="G119" s="27"/>
    </row>
    <row r="120" spans="1:8" ht="15" customHeight="1" x14ac:dyDescent="0.3">
      <c r="A120" s="11" t="s">
        <v>108</v>
      </c>
      <c r="B120" s="22"/>
      <c r="C120" s="32" t="s">
        <v>20</v>
      </c>
      <c r="D120" s="24">
        <f t="shared" si="14"/>
        <v>0</v>
      </c>
      <c r="E120" s="25">
        <f t="shared" si="15"/>
        <v>0</v>
      </c>
      <c r="F120" s="33"/>
      <c r="G120" s="27"/>
    </row>
    <row r="121" spans="1:8" ht="15" customHeight="1" x14ac:dyDescent="0.3">
      <c r="A121" s="11" t="s">
        <v>109</v>
      </c>
      <c r="B121" s="22"/>
      <c r="C121" s="32" t="s">
        <v>20</v>
      </c>
      <c r="D121" s="24">
        <f t="shared" si="14"/>
        <v>0</v>
      </c>
      <c r="E121" s="25">
        <f t="shared" si="15"/>
        <v>0</v>
      </c>
      <c r="F121" s="33"/>
      <c r="G121" s="27"/>
    </row>
    <row r="122" spans="1:8" ht="15" customHeight="1" x14ac:dyDescent="0.3">
      <c r="A122" s="21" t="s">
        <v>110</v>
      </c>
      <c r="B122" s="22"/>
      <c r="C122" s="32" t="s">
        <v>20</v>
      </c>
      <c r="D122" s="24">
        <f t="shared" si="14"/>
        <v>0</v>
      </c>
      <c r="E122" s="25">
        <f t="shared" si="15"/>
        <v>0</v>
      </c>
      <c r="F122" s="33"/>
      <c r="G122" s="27"/>
    </row>
    <row r="123" spans="1:8" ht="15" customHeight="1" x14ac:dyDescent="0.3">
      <c r="A123" s="11" t="s">
        <v>111</v>
      </c>
      <c r="B123" s="22"/>
      <c r="C123" s="32" t="s">
        <v>20</v>
      </c>
      <c r="D123" s="24">
        <f t="shared" si="14"/>
        <v>0</v>
      </c>
      <c r="E123" s="25">
        <f t="shared" si="15"/>
        <v>0</v>
      </c>
      <c r="F123" s="33"/>
      <c r="G123" s="27"/>
    </row>
    <row r="124" spans="1:8" ht="15" customHeight="1" x14ac:dyDescent="0.3">
      <c r="A124" s="11" t="s">
        <v>112</v>
      </c>
      <c r="B124" s="22"/>
      <c r="C124" s="32" t="s">
        <v>20</v>
      </c>
      <c r="D124" s="24">
        <f t="shared" si="14"/>
        <v>0</v>
      </c>
      <c r="E124" s="25">
        <f t="shared" si="15"/>
        <v>0</v>
      </c>
      <c r="F124" s="33"/>
      <c r="G124" s="27"/>
    </row>
    <row r="125" spans="1:8" ht="15" customHeight="1" x14ac:dyDescent="0.3">
      <c r="A125" s="11" t="s">
        <v>113</v>
      </c>
      <c r="B125" s="22"/>
      <c r="C125" s="32" t="s">
        <v>20</v>
      </c>
      <c r="D125" s="24">
        <f t="shared" si="14"/>
        <v>0</v>
      </c>
      <c r="E125" s="25">
        <f t="shared" si="15"/>
        <v>0</v>
      </c>
      <c r="F125" s="33"/>
      <c r="G125" s="27"/>
    </row>
    <row r="126" spans="1:8" ht="15" customHeight="1" x14ac:dyDescent="0.3">
      <c r="A126" s="11" t="s">
        <v>114</v>
      </c>
      <c r="B126" s="22"/>
      <c r="C126" s="32" t="s">
        <v>20</v>
      </c>
      <c r="D126" s="24">
        <f t="shared" si="14"/>
        <v>0</v>
      </c>
      <c r="E126" s="25">
        <f t="shared" si="15"/>
        <v>0</v>
      </c>
      <c r="F126" s="33"/>
      <c r="G126" s="27"/>
    </row>
    <row r="127" spans="1:8" ht="15" customHeight="1" x14ac:dyDescent="0.3">
      <c r="A127" s="21" t="s">
        <v>115</v>
      </c>
      <c r="B127" s="22"/>
      <c r="C127" s="32" t="s">
        <v>20</v>
      </c>
      <c r="D127" s="24">
        <f t="shared" si="14"/>
        <v>0</v>
      </c>
      <c r="E127" s="25">
        <f t="shared" si="15"/>
        <v>0</v>
      </c>
      <c r="F127" s="33"/>
      <c r="G127" s="27"/>
    </row>
    <row r="128" spans="1:8" ht="15" customHeight="1" x14ac:dyDescent="0.3">
      <c r="A128" s="11" t="s">
        <v>34</v>
      </c>
      <c r="B128" s="22"/>
      <c r="C128" s="32" t="s">
        <v>20</v>
      </c>
      <c r="D128" s="24">
        <f t="shared" si="14"/>
        <v>0</v>
      </c>
      <c r="E128" s="25">
        <f t="shared" si="15"/>
        <v>0</v>
      </c>
      <c r="F128" s="33"/>
      <c r="G128" s="27"/>
    </row>
    <row r="129" spans="1:8" ht="15" customHeight="1" x14ac:dyDescent="0.3">
      <c r="A129" s="11"/>
      <c r="B129" s="11"/>
      <c r="C129" s="72"/>
      <c r="D129" s="11"/>
      <c r="E129" s="11"/>
      <c r="F129" s="27"/>
      <c r="G129" s="27"/>
    </row>
    <row r="130" spans="1:8" s="73" customFormat="1" ht="18.75" customHeight="1" x14ac:dyDescent="0.35">
      <c r="A130" s="74" t="s">
        <v>116</v>
      </c>
      <c r="B130" s="75"/>
      <c r="C130" s="76"/>
      <c r="D130" s="75">
        <f>SUM(D131:D133)</f>
        <v>0</v>
      </c>
      <c r="E130" s="77">
        <f>SUM(E131:E133)</f>
        <v>0</v>
      </c>
      <c r="F130" s="78"/>
      <c r="G130" s="78"/>
      <c r="H130" s="79"/>
    </row>
    <row r="131" spans="1:8" ht="15" customHeight="1" x14ac:dyDescent="0.3">
      <c r="A131" s="21" t="s">
        <v>117</v>
      </c>
      <c r="B131" s="22"/>
      <c r="C131" s="23" t="s">
        <v>31</v>
      </c>
      <c r="D131" s="24">
        <f>VLOOKUP(C131,P$11:Q$19,2,FALSE)*B131</f>
        <v>0</v>
      </c>
      <c r="E131" s="25">
        <f>IF(ISERROR(D131/D$10)=TRUE, 0, D131/D$10)</f>
        <v>0</v>
      </c>
      <c r="F131" s="26"/>
      <c r="G131" s="27"/>
    </row>
    <row r="132" spans="1:8" ht="15" customHeight="1" x14ac:dyDescent="0.3">
      <c r="A132" s="21" t="s">
        <v>118</v>
      </c>
      <c r="B132" s="22"/>
      <c r="C132" s="32" t="s">
        <v>31</v>
      </c>
      <c r="D132" s="24">
        <f>VLOOKUP(C132,P$11:Q$19,2,FALSE)*B132</f>
        <v>0</v>
      </c>
      <c r="E132" s="25">
        <f>IF(ISERROR(D132/D$10)=TRUE, 0, D132/D$10)</f>
        <v>0</v>
      </c>
      <c r="F132" s="33"/>
      <c r="G132" s="27"/>
    </row>
    <row r="133" spans="1:8" ht="15" customHeight="1" x14ac:dyDescent="0.3">
      <c r="A133" s="11" t="s">
        <v>34</v>
      </c>
      <c r="B133" s="22"/>
      <c r="C133" s="32" t="s">
        <v>31</v>
      </c>
      <c r="D133" s="24">
        <f>VLOOKUP(C133,P$11:Q$19,2,FALSE)*B133</f>
        <v>0</v>
      </c>
      <c r="E133" s="25">
        <f>IF(ISERROR(D133/D$10)=TRUE, 0, D133/D$10)</f>
        <v>0</v>
      </c>
      <c r="F133" s="33"/>
      <c r="G133" s="27"/>
    </row>
    <row r="134" spans="1:8" ht="15" customHeight="1" x14ac:dyDescent="0.3">
      <c r="A134" s="11"/>
      <c r="B134" s="11"/>
      <c r="C134" s="72"/>
      <c r="D134" s="11"/>
      <c r="E134" s="11"/>
      <c r="F134" s="27"/>
      <c r="G134" s="27"/>
    </row>
    <row r="135" spans="1:8" s="64" customFormat="1" ht="23.25" customHeight="1" x14ac:dyDescent="0.45">
      <c r="A135" s="65" t="s">
        <v>119</v>
      </c>
      <c r="B135" s="66"/>
      <c r="C135" s="67"/>
      <c r="D135" s="66">
        <f>D136+D142+D147+D153</f>
        <v>0</v>
      </c>
      <c r="E135" s="68">
        <f>E136+E142+E147+E153</f>
        <v>0</v>
      </c>
      <c r="F135" s="69"/>
      <c r="G135" s="70"/>
      <c r="H135" s="71"/>
    </row>
    <row r="136" spans="1:8" s="73" customFormat="1" ht="18.75" customHeight="1" x14ac:dyDescent="0.35">
      <c r="A136" s="74" t="s">
        <v>120</v>
      </c>
      <c r="B136" s="75"/>
      <c r="C136" s="76"/>
      <c r="D136" s="75">
        <f>SUM(D137:D140)</f>
        <v>0</v>
      </c>
      <c r="E136" s="77">
        <f>SUM(E137:E140)</f>
        <v>0</v>
      </c>
      <c r="F136" s="78"/>
      <c r="G136" s="78"/>
      <c r="H136" s="79"/>
    </row>
    <row r="137" spans="1:8" ht="15" customHeight="1" x14ac:dyDescent="0.3">
      <c r="A137" s="21" t="s">
        <v>121</v>
      </c>
      <c r="B137" s="22"/>
      <c r="C137" s="23" t="s">
        <v>20</v>
      </c>
      <c r="D137" s="24">
        <f>VLOOKUP(C137,P$11:Q$19,2,FALSE)*B137</f>
        <v>0</v>
      </c>
      <c r="E137" s="25">
        <f>IF(ISERROR(D137/D$10)=TRUE, 0, D137/D$10)</f>
        <v>0</v>
      </c>
      <c r="F137" s="26"/>
      <c r="G137" s="27"/>
    </row>
    <row r="138" spans="1:8" ht="15" customHeight="1" x14ac:dyDescent="0.3">
      <c r="A138" s="11" t="s">
        <v>122</v>
      </c>
      <c r="B138" s="22"/>
      <c r="C138" s="32" t="s">
        <v>20</v>
      </c>
      <c r="D138" s="24">
        <f>VLOOKUP(C138,P$11:Q$19,2,FALSE)*B138</f>
        <v>0</v>
      </c>
      <c r="E138" s="25">
        <f>IF(ISERROR(D138/D$10)=TRUE, 0, D138/D$10)</f>
        <v>0</v>
      </c>
      <c r="F138" s="33"/>
      <c r="G138" s="27"/>
    </row>
    <row r="139" spans="1:8" ht="15" customHeight="1" x14ac:dyDescent="0.3">
      <c r="A139" s="11" t="s">
        <v>123</v>
      </c>
      <c r="B139" s="22"/>
      <c r="C139" s="32" t="s">
        <v>20</v>
      </c>
      <c r="D139" s="24">
        <f>VLOOKUP(C139,P$11:Q$19,2,FALSE)*B139</f>
        <v>0</v>
      </c>
      <c r="E139" s="25">
        <f>IF(ISERROR(D139/D$10)=TRUE, 0, D139/D$10)</f>
        <v>0</v>
      </c>
      <c r="F139" s="33"/>
      <c r="G139" s="27"/>
    </row>
    <row r="140" spans="1:8" ht="15" customHeight="1" x14ac:dyDescent="0.3">
      <c r="A140" s="11" t="s">
        <v>124</v>
      </c>
      <c r="B140" s="22"/>
      <c r="C140" s="32" t="s">
        <v>20</v>
      </c>
      <c r="D140" s="24">
        <f>VLOOKUP(C140,P$11:Q$19,2,FALSE)*B140</f>
        <v>0</v>
      </c>
      <c r="E140" s="25">
        <f>IF(ISERROR(D140/D$10)=TRUE, 0, D140/D$10)</f>
        <v>0</v>
      </c>
      <c r="F140" s="33"/>
      <c r="G140" s="27"/>
    </row>
    <row r="141" spans="1:8" ht="15" customHeight="1" x14ac:dyDescent="0.3">
      <c r="A141" s="11"/>
      <c r="B141" s="12"/>
      <c r="C141" s="72"/>
      <c r="D141" s="11"/>
      <c r="E141" s="11"/>
      <c r="F141" s="27"/>
      <c r="G141" s="27"/>
    </row>
    <row r="142" spans="1:8" s="73" customFormat="1" ht="18.75" customHeight="1" x14ac:dyDescent="0.35">
      <c r="A142" s="74" t="s">
        <v>125</v>
      </c>
      <c r="B142" s="75"/>
      <c r="C142" s="76"/>
      <c r="D142" s="75">
        <f>SUM(D143:D145)</f>
        <v>0</v>
      </c>
      <c r="E142" s="77">
        <f>SUM(E143:E145)</f>
        <v>0</v>
      </c>
      <c r="F142" s="78"/>
      <c r="G142" s="78"/>
      <c r="H142" s="79"/>
    </row>
    <row r="143" spans="1:8" ht="15" customHeight="1" x14ac:dyDescent="0.3">
      <c r="A143" s="11" t="s">
        <v>126</v>
      </c>
      <c r="B143" s="22"/>
      <c r="C143" s="23" t="s">
        <v>20</v>
      </c>
      <c r="D143" s="24">
        <f>VLOOKUP(C143,P$11:Q$19,2,FALSE)*B143</f>
        <v>0</v>
      </c>
      <c r="E143" s="25">
        <f>IF(ISERROR(D143/D$10)=TRUE, 0, D143/D$10)</f>
        <v>0</v>
      </c>
      <c r="F143" s="26"/>
      <c r="G143" s="27"/>
    </row>
    <row r="144" spans="1:8" ht="15" customHeight="1" x14ac:dyDescent="0.3">
      <c r="A144" s="11" t="s">
        <v>127</v>
      </c>
      <c r="B144" s="22"/>
      <c r="C144" s="32" t="s">
        <v>20</v>
      </c>
      <c r="D144" s="24">
        <f>VLOOKUP(C144,P$11:Q$19,2,FALSE)*B144</f>
        <v>0</v>
      </c>
      <c r="E144" s="25">
        <f>IF(ISERROR(D144/D$10)=TRUE, 0, D144/D$10)</f>
        <v>0</v>
      </c>
      <c r="F144" s="33"/>
      <c r="G144" s="27"/>
    </row>
    <row r="145" spans="1:8" ht="15" customHeight="1" x14ac:dyDescent="0.3">
      <c r="A145" s="11" t="s">
        <v>34</v>
      </c>
      <c r="B145" s="22"/>
      <c r="C145" s="32" t="s">
        <v>20</v>
      </c>
      <c r="D145" s="24">
        <f>VLOOKUP(C145,P$11:Q$19,2,FALSE)*B145</f>
        <v>0</v>
      </c>
      <c r="E145" s="25">
        <f>IF(ISERROR(D145/D$10)=TRUE, 0, D145/D$10)</f>
        <v>0</v>
      </c>
      <c r="F145" s="33"/>
      <c r="G145" s="27"/>
    </row>
    <row r="146" spans="1:8" ht="15" customHeight="1" x14ac:dyDescent="0.3">
      <c r="A146" s="11"/>
      <c r="B146" s="12"/>
      <c r="C146" s="72"/>
      <c r="D146" s="11"/>
      <c r="E146" s="11"/>
      <c r="F146" s="27"/>
      <c r="G146" s="27"/>
    </row>
    <row r="147" spans="1:8" s="73" customFormat="1" ht="18.75" customHeight="1" x14ac:dyDescent="0.35">
      <c r="A147" s="74" t="s">
        <v>70</v>
      </c>
      <c r="B147" s="75"/>
      <c r="C147" s="76"/>
      <c r="D147" s="75">
        <f>SUM(D148:D151)</f>
        <v>0</v>
      </c>
      <c r="E147" s="77">
        <f>SUM(E148:E151)</f>
        <v>0</v>
      </c>
      <c r="F147" s="78"/>
      <c r="G147" s="78"/>
      <c r="H147" s="79"/>
    </row>
    <row r="148" spans="1:8" ht="15" customHeight="1" x14ac:dyDescent="0.3">
      <c r="A148" s="11" t="s">
        <v>128</v>
      </c>
      <c r="B148" s="22"/>
      <c r="C148" s="23" t="s">
        <v>31</v>
      </c>
      <c r="D148" s="24">
        <f>VLOOKUP(C148,P$11:Q$19,2,FALSE)*B148</f>
        <v>0</v>
      </c>
      <c r="E148" s="25">
        <f>IF(ISERROR(D148/D$10)=TRUE, 0, D148/D$10)</f>
        <v>0</v>
      </c>
      <c r="F148" s="26"/>
      <c r="G148" s="27"/>
    </row>
    <row r="149" spans="1:8" ht="15" customHeight="1" x14ac:dyDescent="0.3">
      <c r="A149" s="11" t="s">
        <v>129</v>
      </c>
      <c r="B149" s="22"/>
      <c r="C149" s="32" t="s">
        <v>31</v>
      </c>
      <c r="D149" s="24">
        <f>VLOOKUP(C149,P$11:Q$19,2,FALSE)*B149</f>
        <v>0</v>
      </c>
      <c r="E149" s="25">
        <f>IF(ISERROR(D149/D$10)=TRUE, 0, D149/D$10)</f>
        <v>0</v>
      </c>
      <c r="F149" s="33"/>
      <c r="G149" s="27"/>
    </row>
    <row r="150" spans="1:8" ht="15" customHeight="1" x14ac:dyDescent="0.3">
      <c r="A150" s="11" t="s">
        <v>130</v>
      </c>
      <c r="B150" s="22"/>
      <c r="C150" s="32" t="s">
        <v>31</v>
      </c>
      <c r="D150" s="24">
        <f>VLOOKUP(C150,P$11:Q$19,2,FALSE)*B150</f>
        <v>0</v>
      </c>
      <c r="E150" s="25">
        <f>IF(ISERROR(D150/D$10)=TRUE, 0, D150/D$10)</f>
        <v>0</v>
      </c>
      <c r="F150" s="33"/>
      <c r="G150" s="27"/>
    </row>
    <row r="151" spans="1:8" ht="15" customHeight="1" x14ac:dyDescent="0.3">
      <c r="A151" s="11" t="s">
        <v>34</v>
      </c>
      <c r="B151" s="22"/>
      <c r="C151" s="32" t="s">
        <v>31</v>
      </c>
      <c r="D151" s="24">
        <f>VLOOKUP(C151,P$11:Q$19,2,FALSE)*B151</f>
        <v>0</v>
      </c>
      <c r="E151" s="25">
        <f>IF(ISERROR(D151/D$10)=TRUE, 0, D151/D$10)</f>
        <v>0</v>
      </c>
      <c r="F151" s="33"/>
      <c r="G151" s="27"/>
    </row>
    <row r="152" spans="1:8" ht="15" customHeight="1" x14ac:dyDescent="0.3">
      <c r="A152" s="11"/>
      <c r="B152" s="12"/>
      <c r="C152" s="72"/>
      <c r="D152" s="24"/>
      <c r="E152" s="92"/>
      <c r="F152" s="27"/>
      <c r="G152" s="27"/>
    </row>
    <row r="153" spans="1:8" ht="18.75" customHeight="1" x14ac:dyDescent="0.35">
      <c r="A153" s="74" t="s">
        <v>131</v>
      </c>
      <c r="B153" s="12"/>
      <c r="C153" s="72"/>
      <c r="D153" s="75">
        <f>SUM(D154:D157)</f>
        <v>0</v>
      </c>
      <c r="E153" s="77">
        <f>SUM(E154:E157)</f>
        <v>0</v>
      </c>
      <c r="F153" s="27"/>
      <c r="G153" s="27"/>
      <c r="H153" s="31"/>
    </row>
    <row r="154" spans="1:8" ht="15" customHeight="1" x14ac:dyDescent="0.3">
      <c r="A154" s="11" t="s">
        <v>132</v>
      </c>
      <c r="B154" s="22"/>
      <c r="C154" s="23" t="s">
        <v>20</v>
      </c>
      <c r="D154" s="24">
        <f>VLOOKUP(C154,P$11:Q$19,2,FALSE)*B154</f>
        <v>0</v>
      </c>
      <c r="E154" s="25">
        <f>IF(ISERROR(D154/D$10)=TRUE, 0, D154/D$10)</f>
        <v>0</v>
      </c>
      <c r="F154" s="26"/>
      <c r="G154" s="27"/>
    </row>
    <row r="155" spans="1:8" ht="15" customHeight="1" x14ac:dyDescent="0.3">
      <c r="A155" s="11" t="s">
        <v>133</v>
      </c>
      <c r="B155" s="22"/>
      <c r="C155" s="23" t="s">
        <v>20</v>
      </c>
      <c r="D155" s="24">
        <f>VLOOKUP(C155,P$11:Q$19,2,FALSE)*B155</f>
        <v>0</v>
      </c>
      <c r="E155" s="25">
        <f>IF(ISERROR(D155/D$10)=TRUE, 0, D155/D$10)</f>
        <v>0</v>
      </c>
      <c r="F155" s="26"/>
      <c r="G155" s="27"/>
    </row>
    <row r="156" spans="1:8" ht="15" customHeight="1" x14ac:dyDescent="0.3">
      <c r="A156" s="21" t="s">
        <v>134</v>
      </c>
      <c r="B156" s="22"/>
      <c r="C156" s="32" t="s">
        <v>20</v>
      </c>
      <c r="D156" s="24">
        <f>VLOOKUP(C156,P$11:Q$19,2,FALSE)*B156</f>
        <v>0</v>
      </c>
      <c r="E156" s="25">
        <f>IF(ISERROR(D156/D$10)=TRUE, 0, D156/D$10)</f>
        <v>0</v>
      </c>
      <c r="F156" s="33"/>
      <c r="G156" s="27"/>
    </row>
    <row r="157" spans="1:8" ht="15" customHeight="1" x14ac:dyDescent="0.3">
      <c r="A157" s="11" t="s">
        <v>34</v>
      </c>
      <c r="B157" s="22"/>
      <c r="C157" s="32" t="s">
        <v>20</v>
      </c>
      <c r="D157" s="24">
        <f>VLOOKUP(C157,P$11:Q$19,2,FALSE)*B157</f>
        <v>0</v>
      </c>
      <c r="E157" s="25">
        <f>IF(ISERROR(D157/D$10)=TRUE, 0, D157/D$10)</f>
        <v>0</v>
      </c>
      <c r="F157" s="33"/>
      <c r="G157" s="27"/>
    </row>
    <row r="158" spans="1:8" ht="15" customHeight="1" x14ac:dyDescent="0.3">
      <c r="A158" s="11"/>
      <c r="B158" s="11"/>
      <c r="C158" s="72"/>
      <c r="D158" s="11"/>
      <c r="E158" s="11"/>
      <c r="F158" s="27"/>
      <c r="G158" s="27"/>
    </row>
    <row r="159" spans="1:8" s="64" customFormat="1" ht="23.25" customHeight="1" x14ac:dyDescent="0.45">
      <c r="A159" s="65" t="s">
        <v>135</v>
      </c>
      <c r="B159" s="66"/>
      <c r="C159" s="67"/>
      <c r="D159" s="66">
        <f>D161+D164+D167</f>
        <v>0</v>
      </c>
      <c r="E159" s="68">
        <f>E161+E164+E167</f>
        <v>0</v>
      </c>
      <c r="F159" s="69"/>
      <c r="G159" s="70"/>
      <c r="H159" s="71"/>
    </row>
    <row r="160" spans="1:8" ht="15" customHeight="1" x14ac:dyDescent="0.3">
      <c r="A160" s="11"/>
      <c r="B160" s="11"/>
      <c r="C160" s="72"/>
      <c r="D160" s="11"/>
      <c r="E160" s="11"/>
      <c r="F160" s="27"/>
      <c r="G160" s="27"/>
    </row>
    <row r="161" spans="1:8" s="73" customFormat="1" ht="18.75" customHeight="1" x14ac:dyDescent="0.35">
      <c r="A161" s="74" t="s">
        <v>136</v>
      </c>
      <c r="B161" s="75"/>
      <c r="C161" s="76"/>
      <c r="D161" s="75">
        <f>SUM(D162)</f>
        <v>0</v>
      </c>
      <c r="E161" s="77">
        <f>SUM(E162)</f>
        <v>0</v>
      </c>
      <c r="F161" s="78"/>
      <c r="G161" s="78"/>
      <c r="H161" s="79"/>
    </row>
    <row r="162" spans="1:8" ht="15" customHeight="1" x14ac:dyDescent="0.3">
      <c r="A162" s="21" t="s">
        <v>137</v>
      </c>
      <c r="B162" s="22"/>
      <c r="C162" s="23" t="s">
        <v>31</v>
      </c>
      <c r="D162" s="24">
        <f>VLOOKUP(C162,P$11:Q$19,2,FALSE)*B162</f>
        <v>0</v>
      </c>
      <c r="E162" s="25">
        <f>IF(ISERROR(D162/D$10)=TRUE, 0, D162/D$10)</f>
        <v>0</v>
      </c>
      <c r="F162" s="26"/>
      <c r="G162" s="27"/>
    </row>
    <row r="163" spans="1:8" ht="15" customHeight="1" x14ac:dyDescent="0.3">
      <c r="A163" s="11"/>
      <c r="B163" s="12"/>
      <c r="C163" s="72"/>
      <c r="D163" s="11"/>
      <c r="E163" s="11"/>
      <c r="F163" s="27"/>
      <c r="G163" s="27"/>
    </row>
    <row r="164" spans="1:8" s="73" customFormat="1" ht="18.75" customHeight="1" x14ac:dyDescent="0.35">
      <c r="A164" s="74" t="s">
        <v>138</v>
      </c>
      <c r="B164" s="75"/>
      <c r="C164" s="76"/>
      <c r="D164" s="75">
        <f>SUM(D165)</f>
        <v>0</v>
      </c>
      <c r="E164" s="77">
        <f>SUM(E165)</f>
        <v>0</v>
      </c>
      <c r="F164" s="78"/>
      <c r="G164" s="78"/>
      <c r="H164" s="79"/>
    </row>
    <row r="165" spans="1:8" ht="15" customHeight="1" x14ac:dyDescent="0.3">
      <c r="A165" s="11" t="s">
        <v>139</v>
      </c>
      <c r="B165" s="22"/>
      <c r="C165" s="23" t="s">
        <v>20</v>
      </c>
      <c r="D165" s="24">
        <f>VLOOKUP(C165,P$11:Q$19,2,FALSE)*B165</f>
        <v>0</v>
      </c>
      <c r="E165" s="25">
        <f>IF(ISERROR(D165/D$10)=TRUE, 0, D165/D$10)</f>
        <v>0</v>
      </c>
      <c r="F165" s="26"/>
      <c r="G165" s="27"/>
    </row>
    <row r="166" spans="1:8" ht="15" customHeight="1" x14ac:dyDescent="0.3">
      <c r="A166" s="11"/>
      <c r="B166" s="12"/>
      <c r="C166" s="72"/>
      <c r="D166" s="11"/>
      <c r="E166" s="11"/>
      <c r="F166" s="27"/>
      <c r="G166" s="27"/>
    </row>
    <row r="167" spans="1:8" s="73" customFormat="1" ht="18.75" customHeight="1" x14ac:dyDescent="0.35">
      <c r="A167" s="74" t="s">
        <v>140</v>
      </c>
      <c r="B167" s="75"/>
      <c r="C167" s="76"/>
      <c r="D167" s="75">
        <f>SUM(D168:D170)</f>
        <v>0</v>
      </c>
      <c r="E167" s="77">
        <f>SUM(E168:E170)</f>
        <v>0</v>
      </c>
      <c r="F167" s="78"/>
      <c r="G167" s="78"/>
      <c r="H167" s="79"/>
    </row>
    <row r="168" spans="1:8" ht="15" customHeight="1" x14ac:dyDescent="0.3">
      <c r="A168" s="11" t="s">
        <v>141</v>
      </c>
      <c r="B168" s="22"/>
      <c r="C168" s="23" t="s">
        <v>20</v>
      </c>
      <c r="D168" s="24">
        <f>VLOOKUP(C168,P$11:Q$19,2,FALSE)*B168</f>
        <v>0</v>
      </c>
      <c r="E168" s="25">
        <f>IF(ISERROR(D168/D$10)=TRUE, 0, D168/D$10)</f>
        <v>0</v>
      </c>
      <c r="F168" s="26"/>
      <c r="G168" s="27"/>
    </row>
    <row r="169" spans="1:8" ht="15" customHeight="1" x14ac:dyDescent="0.3">
      <c r="A169" s="11" t="s">
        <v>142</v>
      </c>
      <c r="B169" s="22"/>
      <c r="C169" s="32" t="s">
        <v>20</v>
      </c>
      <c r="D169" s="24">
        <f>VLOOKUP(C169,P$11:Q$19,2,FALSE)*B169</f>
        <v>0</v>
      </c>
      <c r="E169" s="25">
        <f>IF(ISERROR(D169/D$10)=TRUE, 0, D169/D$10)</f>
        <v>0</v>
      </c>
      <c r="F169" s="33"/>
      <c r="G169" s="27"/>
    </row>
    <row r="170" spans="1:8" ht="15" customHeight="1" x14ac:dyDescent="0.3">
      <c r="A170" s="11" t="s">
        <v>34</v>
      </c>
      <c r="B170" s="22"/>
      <c r="C170" s="32" t="s">
        <v>20</v>
      </c>
      <c r="D170" s="24">
        <f>VLOOKUP(C170,P$11:Q$19,2,FALSE)*B170</f>
        <v>0</v>
      </c>
      <c r="E170" s="25">
        <f>IF(ISERROR(D170/D$10)=TRUE, 0, D170/D$10)</f>
        <v>0</v>
      </c>
      <c r="F170" s="33"/>
      <c r="G170" s="27"/>
    </row>
    <row r="171" spans="1:8" ht="15" customHeight="1" x14ac:dyDescent="0.3">
      <c r="A171" s="11"/>
      <c r="B171" s="80"/>
      <c r="C171" s="72"/>
      <c r="D171" s="24"/>
      <c r="E171" s="25"/>
      <c r="F171" s="27"/>
      <c r="G171" s="27"/>
    </row>
    <row r="172" spans="1:8" s="52" customFormat="1" ht="15" customHeight="1" x14ac:dyDescent="0.3"/>
    <row r="173" spans="1:8" s="93" customFormat="1" ht="33.75" customHeight="1" x14ac:dyDescent="0.65">
      <c r="A173" s="94" t="s">
        <v>143</v>
      </c>
      <c r="D173" s="45"/>
    </row>
    <row r="174" spans="1:8" ht="18.75" customHeight="1" x14ac:dyDescent="0.35">
      <c r="A174" s="95"/>
      <c r="B174" s="11"/>
      <c r="C174" s="11"/>
      <c r="D174" s="96"/>
      <c r="E174" s="11"/>
      <c r="F174" s="11"/>
      <c r="G174" s="11"/>
    </row>
    <row r="175" spans="1:8" ht="26.25" customHeight="1" x14ac:dyDescent="0.5">
      <c r="A175" s="97" t="s">
        <v>144</v>
      </c>
      <c r="B175" s="98" t="s">
        <v>31</v>
      </c>
      <c r="D175" s="11"/>
      <c r="E175" s="11"/>
      <c r="F175" s="11"/>
      <c r="G175" s="11"/>
    </row>
    <row r="176" spans="1:8" ht="28.5" customHeight="1" x14ac:dyDescent="0.55000000000000004">
      <c r="A176" s="96"/>
      <c r="B176" s="99" t="s">
        <v>145</v>
      </c>
      <c r="C176" s="5"/>
      <c r="D176" s="96"/>
      <c r="E176" s="11"/>
      <c r="F176" s="11"/>
      <c r="G176" s="11"/>
    </row>
    <row r="177" spans="1:19" s="13" customFormat="1" ht="23.25" customHeight="1" x14ac:dyDescent="0.45">
      <c r="A177" s="100" t="str">
        <f>A10</f>
        <v>Net income (after taxes and deductions)</v>
      </c>
      <c r="B177" s="101">
        <f>D10/(VLOOKUP(B$175,P$11:Q$19,2,FALSE))</f>
        <v>0</v>
      </c>
      <c r="D177" s="102"/>
      <c r="E177" s="103"/>
      <c r="F177" s="104"/>
      <c r="G177" s="104"/>
      <c r="H177" s="19"/>
      <c r="J177" s="103"/>
    </row>
    <row r="178" spans="1:19" ht="15.75" customHeight="1" x14ac:dyDescent="0.3">
      <c r="A178" s="105"/>
      <c r="B178" s="105"/>
      <c r="C178" s="105"/>
      <c r="D178" s="11"/>
      <c r="E178" s="11"/>
      <c r="F178" s="11"/>
      <c r="G178" s="11"/>
      <c r="J178" s="11"/>
    </row>
    <row r="179" spans="1:19" ht="27" customHeight="1" thickBot="1" x14ac:dyDescent="0.55000000000000004">
      <c r="A179" s="106" t="str">
        <f>A25</f>
        <v>Where your money goes</v>
      </c>
      <c r="B179" s="107"/>
      <c r="C179" s="108" t="s">
        <v>146</v>
      </c>
      <c r="D179" s="11"/>
      <c r="E179" s="96"/>
      <c r="F179" s="11"/>
      <c r="G179" s="11"/>
      <c r="J179" s="96"/>
      <c r="O179" s="35" t="s">
        <v>147</v>
      </c>
    </row>
    <row r="180" spans="1:19" s="13" customFormat="1" ht="18.75" customHeight="1" x14ac:dyDescent="0.35">
      <c r="A180" s="8"/>
      <c r="B180" s="109"/>
      <c r="C180" s="110"/>
      <c r="D180" s="109"/>
      <c r="E180" s="8"/>
      <c r="F180" s="109"/>
      <c r="G180" s="104"/>
      <c r="H180" s="19"/>
      <c r="J180" s="111"/>
      <c r="O180" s="112" t="str">
        <f>A189</f>
        <v>Subtotal savings and investments</v>
      </c>
      <c r="P180" s="113" t="e">
        <f>IF(B204&lt;0,NA(),IF(B189=0,NA(),B189))</f>
        <v>#N/A</v>
      </c>
      <c r="R180" s="114"/>
      <c r="S180" s="115"/>
    </row>
    <row r="181" spans="1:19" ht="23.25" customHeight="1" x14ac:dyDescent="0.45">
      <c r="A181" s="100" t="s">
        <v>148</v>
      </c>
      <c r="B181" s="109"/>
      <c r="C181" s="110"/>
      <c r="D181" s="109"/>
      <c r="E181" s="8"/>
      <c r="F181" s="109"/>
      <c r="G181" s="11"/>
      <c r="J181" s="11"/>
      <c r="O181" s="116" t="str">
        <f t="shared" ref="O181:O190" si="16">A192</f>
        <v>Housing</v>
      </c>
      <c r="P181" s="117" t="e">
        <f>IF(B204&lt;0, NA(), IF(B192=0, NA(), B192))</f>
        <v>#N/A</v>
      </c>
      <c r="R181" s="118"/>
      <c r="S181" s="115"/>
    </row>
    <row r="182" spans="1:19" ht="18.75" customHeight="1" x14ac:dyDescent="0.35">
      <c r="A182" s="119" t="str">
        <f t="shared" ref="A182:A188" si="17">A27</f>
        <v>Regular savings (Major purchases, etc...)</v>
      </c>
      <c r="B182" s="120">
        <f t="shared" ref="B182:B188" si="18">D27/(VLOOKUP(B$175,P$11:Q$19,2,FALSE))</f>
        <v>0</v>
      </c>
      <c r="C182" s="121">
        <f t="shared" ref="C182:C189" si="19">IF(ISERROR(B182/B$177)=TRUE, 0, B182/B$177)</f>
        <v>0</v>
      </c>
      <c r="D182" s="109"/>
      <c r="E182" s="8"/>
      <c r="F182" s="109"/>
      <c r="G182" s="11"/>
      <c r="H182" s="31"/>
      <c r="J182" s="92"/>
      <c r="O182" s="116" t="str">
        <f t="shared" si="16"/>
        <v>Life and health insurance</v>
      </c>
      <c r="P182" s="117" t="e">
        <f>IF(B204&lt;0, NA(), IF(B193=0, NA(), B193))</f>
        <v>#N/A</v>
      </c>
      <c r="R182" s="118"/>
      <c r="S182" s="115"/>
    </row>
    <row r="183" spans="1:19" ht="18.75" customHeight="1" x14ac:dyDescent="0.35">
      <c r="A183" s="119" t="str">
        <f t="shared" si="17"/>
        <v>Emergency funds</v>
      </c>
      <c r="B183" s="120">
        <f t="shared" si="18"/>
        <v>0</v>
      </c>
      <c r="C183" s="121">
        <f t="shared" si="19"/>
        <v>0</v>
      </c>
      <c r="D183" s="109"/>
      <c r="E183" s="8"/>
      <c r="F183" s="109"/>
      <c r="G183" s="11"/>
      <c r="H183" s="31"/>
      <c r="J183" s="92"/>
      <c r="O183" s="116" t="str">
        <f t="shared" si="16"/>
        <v>Food and groceries</v>
      </c>
      <c r="P183" s="117" t="e">
        <f>IF(B204&lt;0, NA(), IF(B194=0, NA(), B194))</f>
        <v>#N/A</v>
      </c>
      <c r="R183" s="118"/>
      <c r="S183" s="115"/>
    </row>
    <row r="184" spans="1:19" ht="18.75" customHeight="1" x14ac:dyDescent="0.35">
      <c r="A184" s="119" t="str">
        <f t="shared" si="17"/>
        <v>Tax-Free Savings Account</v>
      </c>
      <c r="B184" s="120">
        <f t="shared" si="18"/>
        <v>0</v>
      </c>
      <c r="C184" s="121">
        <f t="shared" si="19"/>
        <v>0</v>
      </c>
      <c r="D184" s="109"/>
      <c r="E184" s="8"/>
      <c r="F184" s="109"/>
      <c r="G184" s="11"/>
      <c r="H184" s="31"/>
      <c r="J184" s="92"/>
      <c r="O184" s="116" t="str">
        <f t="shared" si="16"/>
        <v>Transportation</v>
      </c>
      <c r="P184" s="117" t="e">
        <f>IF(B204&lt;0, NA(), IF(B195=0, NA(), B195))</f>
        <v>#N/A</v>
      </c>
      <c r="R184" s="118"/>
      <c r="S184" s="115"/>
    </row>
    <row r="185" spans="1:19" ht="18.75" customHeight="1" x14ac:dyDescent="0.35">
      <c r="A185" s="119" t="str">
        <f t="shared" si="17"/>
        <v>Retirement Savings (e.g. RRSP contributions)</v>
      </c>
      <c r="B185" s="120">
        <f t="shared" si="18"/>
        <v>0</v>
      </c>
      <c r="C185" s="121">
        <f t="shared" si="19"/>
        <v>0</v>
      </c>
      <c r="D185" s="109"/>
      <c r="E185" s="8"/>
      <c r="F185" s="109"/>
      <c r="G185" s="11"/>
      <c r="H185" s="31"/>
      <c r="J185" s="92"/>
      <c r="O185" s="116" t="str">
        <f t="shared" si="16"/>
        <v>Childcare</v>
      </c>
      <c r="P185" s="122" t="e">
        <f>IF(B204&lt;0, NA(), IF(B196=0,NA(),B196))</f>
        <v>#N/A</v>
      </c>
      <c r="R185" s="118"/>
      <c r="S185" s="115"/>
    </row>
    <row r="186" spans="1:19" ht="18.75" customHeight="1" x14ac:dyDescent="0.35">
      <c r="A186" s="119" t="str">
        <f t="shared" si="17"/>
        <v>Registered Education Savings Plan (RESP)</v>
      </c>
      <c r="B186" s="120">
        <f t="shared" si="18"/>
        <v>0</v>
      </c>
      <c r="C186" s="121">
        <f t="shared" si="19"/>
        <v>0</v>
      </c>
      <c r="D186" s="109"/>
      <c r="E186" s="8"/>
      <c r="F186" s="109"/>
      <c r="G186" s="11"/>
      <c r="H186" s="31"/>
      <c r="J186" s="92"/>
      <c r="O186" s="116" t="str">
        <f t="shared" si="16"/>
        <v>Education and professional development</v>
      </c>
      <c r="P186" s="122" t="e">
        <f>IF(B204&lt;0, NA(), IF(B197=0,NA(),B197))</f>
        <v>#N/A</v>
      </c>
      <c r="R186" s="118"/>
      <c r="S186" s="115"/>
    </row>
    <row r="187" spans="1:19" ht="18.75" customHeight="1" x14ac:dyDescent="0.35">
      <c r="A187" s="119" t="str">
        <f t="shared" si="17"/>
        <v>Non registered investments (GICs, mutual funds, etc...)</v>
      </c>
      <c r="B187" s="120">
        <f t="shared" si="18"/>
        <v>0</v>
      </c>
      <c r="C187" s="121">
        <f t="shared" si="19"/>
        <v>0</v>
      </c>
      <c r="D187" s="109"/>
      <c r="E187" s="8"/>
      <c r="F187" s="109"/>
      <c r="G187" s="11"/>
      <c r="H187" s="31"/>
      <c r="J187" s="92"/>
      <c r="O187" s="116" t="str">
        <f t="shared" si="16"/>
        <v>Debt repayment</v>
      </c>
      <c r="P187" s="117" t="e">
        <f>IF(B204&lt;0, NA(), IF(B198=0, NA(), B198))</f>
        <v>#N/A</v>
      </c>
      <c r="R187" s="118"/>
      <c r="S187" s="115"/>
    </row>
    <row r="188" spans="1:19" ht="18.75" customHeight="1" x14ac:dyDescent="0.35">
      <c r="A188" s="119" t="str">
        <f t="shared" si="17"/>
        <v>Other</v>
      </c>
      <c r="B188" s="120">
        <f t="shared" si="18"/>
        <v>0</v>
      </c>
      <c r="C188" s="121">
        <f t="shared" si="19"/>
        <v>0</v>
      </c>
      <c r="D188" s="109"/>
      <c r="E188" s="8"/>
      <c r="F188" s="109"/>
      <c r="G188" s="11"/>
      <c r="H188" s="31"/>
      <c r="J188" s="92"/>
      <c r="K188" s="11"/>
      <c r="O188" s="116" t="str">
        <f t="shared" si="16"/>
        <v>Entertainment and fun</v>
      </c>
      <c r="P188" s="117" t="e">
        <f>IF(B204&lt;0,NA(),IF(B199=0,NA(),B199))</f>
        <v>#N/A</v>
      </c>
      <c r="R188" s="118"/>
      <c r="S188" s="115"/>
    </row>
    <row r="189" spans="1:19" ht="21" customHeight="1" x14ac:dyDescent="0.4">
      <c r="A189" s="123" t="s">
        <v>149</v>
      </c>
      <c r="B189" s="124">
        <f>SUM(B182:B188)</f>
        <v>0</v>
      </c>
      <c r="C189" s="125">
        <f t="shared" si="19"/>
        <v>0</v>
      </c>
      <c r="D189" s="126"/>
      <c r="E189" s="111"/>
      <c r="F189" s="104"/>
      <c r="G189" s="11"/>
      <c r="H189" s="31"/>
      <c r="J189" s="92"/>
      <c r="O189" s="116" t="str">
        <f t="shared" si="16"/>
        <v>Personal</v>
      </c>
      <c r="P189" s="117" t="e">
        <f>IF(B204&lt;0, NA(), IF(B200=0,NA(), B200))</f>
        <v>#N/A</v>
      </c>
      <c r="R189" s="118"/>
      <c r="S189" s="115"/>
    </row>
    <row r="190" spans="1:19" ht="15.75" customHeight="1" x14ac:dyDescent="0.3">
      <c r="A190" s="105"/>
      <c r="B190" s="105"/>
      <c r="C190" s="105"/>
      <c r="D190" s="11"/>
      <c r="E190" s="11"/>
      <c r="F190" s="11"/>
      <c r="G190" s="11"/>
      <c r="H190" s="31"/>
      <c r="J190" s="92"/>
      <c r="O190" s="116" t="str">
        <f t="shared" si="16"/>
        <v>Miscellaneous</v>
      </c>
      <c r="P190" s="117" t="e">
        <f>IF(B204&lt;0, NA(), IF(B201=0, NA(), B201))</f>
        <v>#N/A</v>
      </c>
      <c r="R190" s="118"/>
      <c r="S190" s="115"/>
    </row>
    <row r="191" spans="1:19" ht="24" customHeight="1" thickBot="1" x14ac:dyDescent="0.5">
      <c r="A191" s="127" t="s">
        <v>150</v>
      </c>
      <c r="B191" s="128"/>
      <c r="C191" s="128"/>
      <c r="D191" s="11"/>
      <c r="E191" s="11"/>
      <c r="F191" s="11"/>
      <c r="G191" s="11"/>
      <c r="H191" s="31"/>
      <c r="J191" s="92"/>
      <c r="O191" s="129" t="str">
        <f>A204</f>
        <v>Balance</v>
      </c>
      <c r="P191" s="130" t="e">
        <f>IF(B204&lt;0, NA(), IF(B204=0, NA(), B204))</f>
        <v>#N/A</v>
      </c>
      <c r="R191" s="114"/>
      <c r="S191" s="115"/>
    </row>
    <row r="192" spans="1:19" s="37" customFormat="1" ht="18.75" customHeight="1" x14ac:dyDescent="0.35">
      <c r="A192" s="119" t="str">
        <f>A37</f>
        <v>Housing</v>
      </c>
      <c r="B192" s="131">
        <f>D37/(VLOOKUP(B$175,P$11:Q$19,2,FALSE))</f>
        <v>0</v>
      </c>
      <c r="C192" s="121">
        <f t="shared" ref="C192:C202" si="20">IF(ISERROR(B192/B$177)=TRUE, 0, B192/B$177)</f>
        <v>0</v>
      </c>
      <c r="D192" s="11"/>
      <c r="E192" s="92"/>
      <c r="F192" s="11"/>
      <c r="G192" s="132"/>
      <c r="J192" s="133"/>
      <c r="Q192"/>
      <c r="R192" s="60"/>
    </row>
    <row r="193" spans="1:16" ht="18.75" customHeight="1" x14ac:dyDescent="0.35">
      <c r="A193" s="119" t="str">
        <f>A69</f>
        <v>Life and health insurance</v>
      </c>
      <c r="B193" s="131">
        <f>D69/(VLOOKUP(B$175,P$11:Q$19,2,FALSE))</f>
        <v>0</v>
      </c>
      <c r="C193" s="121">
        <f t="shared" si="20"/>
        <v>0</v>
      </c>
      <c r="D193" s="11"/>
      <c r="E193" s="92"/>
      <c r="F193" s="11"/>
      <c r="G193" s="11"/>
      <c r="J193" s="134"/>
    </row>
    <row r="194" spans="1:16" ht="19.5" customHeight="1" thickBot="1" x14ac:dyDescent="0.4">
      <c r="A194" s="119" t="str">
        <f>A77</f>
        <v>Food and groceries</v>
      </c>
      <c r="B194" s="131">
        <f>D77/(VLOOKUP(B$175,P$11:Q$19,2,FALSE))</f>
        <v>0</v>
      </c>
      <c r="C194" s="121">
        <f t="shared" si="20"/>
        <v>0</v>
      </c>
      <c r="D194" s="11"/>
      <c r="E194" s="92"/>
      <c r="F194" s="11"/>
      <c r="G194" s="11"/>
      <c r="J194" s="134"/>
      <c r="O194" s="35" t="s">
        <v>151</v>
      </c>
    </row>
    <row r="195" spans="1:16" ht="18.75" customHeight="1" x14ac:dyDescent="0.35">
      <c r="A195" s="119" t="str">
        <f>A83</f>
        <v>Transportation</v>
      </c>
      <c r="B195" s="131">
        <f>D83/(VLOOKUP(B$175,P$11:Q$19,2,FALSE))</f>
        <v>0</v>
      </c>
      <c r="C195" s="121">
        <f t="shared" si="20"/>
        <v>0</v>
      </c>
      <c r="D195" s="11"/>
      <c r="E195" s="92"/>
      <c r="F195" s="11"/>
      <c r="G195" s="11"/>
      <c r="J195" s="11"/>
      <c r="O195" s="112" t="str">
        <f>A204</f>
        <v>Balance</v>
      </c>
      <c r="P195" s="135">
        <f>B204</f>
        <v>0</v>
      </c>
    </row>
    <row r="196" spans="1:16" ht="18.75" customHeight="1" x14ac:dyDescent="0.35">
      <c r="A196" s="119" t="str">
        <f>A94</f>
        <v>Childcare</v>
      </c>
      <c r="B196" s="131">
        <f>D94/(VLOOKUP(B$175,P$11:Q$19,2,FALSE))</f>
        <v>0</v>
      </c>
      <c r="C196" s="121">
        <f t="shared" si="20"/>
        <v>0</v>
      </c>
      <c r="D196" s="11"/>
      <c r="E196" s="92"/>
      <c r="F196" s="11"/>
      <c r="G196" s="11"/>
      <c r="O196" s="116" t="str">
        <f>A202</f>
        <v>Subtotal spending</v>
      </c>
      <c r="P196" s="136">
        <f>B202</f>
        <v>0</v>
      </c>
    </row>
    <row r="197" spans="1:16" ht="18.75" customHeight="1" x14ac:dyDescent="0.35">
      <c r="A197" s="119" t="str">
        <f>A102</f>
        <v>Education and professional development</v>
      </c>
      <c r="B197" s="131">
        <f>D102/(VLOOKUP(B$175,P$11:Q$19,2,FALSE))</f>
        <v>0</v>
      </c>
      <c r="C197" s="121">
        <f t="shared" si="20"/>
        <v>0</v>
      </c>
      <c r="D197" s="11"/>
      <c r="E197" s="92"/>
      <c r="F197" s="11"/>
      <c r="G197" s="11"/>
      <c r="H197" s="31"/>
      <c r="O197" s="116" t="str">
        <f>A189</f>
        <v>Subtotal savings and investments</v>
      </c>
      <c r="P197" s="136">
        <f>B189</f>
        <v>0</v>
      </c>
    </row>
    <row r="198" spans="1:16" ht="19.5" customHeight="1" thickBot="1" x14ac:dyDescent="0.4">
      <c r="A198" s="119" t="str">
        <f>A109</f>
        <v>Debt repayment</v>
      </c>
      <c r="B198" s="131">
        <f>D109/(VLOOKUP(B$175,P$11:Q$19,2,FALSE))</f>
        <v>0</v>
      </c>
      <c r="C198" s="121">
        <f t="shared" si="20"/>
        <v>0</v>
      </c>
      <c r="D198" s="11"/>
      <c r="E198" s="92"/>
      <c r="F198" s="11"/>
      <c r="G198" s="11"/>
      <c r="O198" s="129" t="str">
        <f>A177</f>
        <v>Net income (after taxes and deductions)</v>
      </c>
      <c r="P198" s="137">
        <f>B177</f>
        <v>0</v>
      </c>
    </row>
    <row r="199" spans="1:16" ht="18.75" customHeight="1" x14ac:dyDescent="0.35">
      <c r="A199" s="119" t="str">
        <f>A115</f>
        <v>Entertainment and fun</v>
      </c>
      <c r="B199" s="131">
        <f>D115/(VLOOKUP(B$175,P$11:Q$19,2,FALSE))</f>
        <v>0</v>
      </c>
      <c r="C199" s="121">
        <f t="shared" si="20"/>
        <v>0</v>
      </c>
      <c r="D199" s="11"/>
      <c r="E199" s="92"/>
      <c r="F199" s="11"/>
      <c r="G199" s="11"/>
    </row>
    <row r="200" spans="1:16" ht="18.75" customHeight="1" x14ac:dyDescent="0.35">
      <c r="A200" s="119" t="str">
        <f>A135</f>
        <v>Personal</v>
      </c>
      <c r="B200" s="131">
        <f>D135/(VLOOKUP(B$175,P$11:Q$19,2,FALSE))</f>
        <v>0</v>
      </c>
      <c r="C200" s="121">
        <f t="shared" si="20"/>
        <v>0</v>
      </c>
      <c r="D200" s="11"/>
      <c r="E200" s="92"/>
      <c r="F200" s="11"/>
      <c r="G200" s="11"/>
    </row>
    <row r="201" spans="1:16" ht="19.5" customHeight="1" thickBot="1" x14ac:dyDescent="0.4">
      <c r="A201" s="119" t="str">
        <f>A159</f>
        <v>Miscellaneous</v>
      </c>
      <c r="B201" s="131">
        <f>D159/(VLOOKUP(B$175,P$11:Q$19,2,FALSE))</f>
        <v>0</v>
      </c>
      <c r="C201" s="121">
        <f t="shared" si="20"/>
        <v>0</v>
      </c>
      <c r="D201" s="11"/>
      <c r="E201" s="92"/>
      <c r="F201" s="11"/>
      <c r="G201" s="11"/>
      <c r="O201" s="35" t="s">
        <v>152</v>
      </c>
      <c r="P201" s="138"/>
    </row>
    <row r="202" spans="1:16" ht="21" customHeight="1" x14ac:dyDescent="0.4">
      <c r="A202" s="139" t="s">
        <v>153</v>
      </c>
      <c r="B202" s="140">
        <f>SUM(B192:B201)</f>
        <v>0</v>
      </c>
      <c r="C202" s="141">
        <f t="shared" si="20"/>
        <v>0</v>
      </c>
      <c r="D202" s="142"/>
      <c r="E202" s="133"/>
      <c r="F202" s="132"/>
      <c r="G202" s="11"/>
      <c r="O202" s="143" t="s">
        <v>154</v>
      </c>
      <c r="P202" s="138"/>
    </row>
    <row r="203" spans="1:16" ht="15.75" customHeight="1" thickBot="1" x14ac:dyDescent="0.35">
      <c r="A203" s="144"/>
      <c r="B203" s="145"/>
      <c r="C203" s="146"/>
      <c r="D203" s="11"/>
      <c r="E203" s="134"/>
      <c r="F203" s="11"/>
      <c r="G203" s="11"/>
      <c r="O203" s="147" t="str">
        <f>CONCATENATE(P204,P205,P206)</f>
        <v>You are over budget by -100%. Review your expenses to see how you can bring your budget into balance.</v>
      </c>
      <c r="P203" s="138"/>
    </row>
    <row r="204" spans="1:16" ht="42" customHeight="1" x14ac:dyDescent="0.45">
      <c r="A204" s="148" t="str">
        <f>IF(B204&lt;0,"You are over budget","Balance")</f>
        <v>Balance</v>
      </c>
      <c r="B204" s="149">
        <f>B177-B202-B189</f>
        <v>0</v>
      </c>
      <c r="C204" s="150">
        <f>IF(ISERROR(B204/B$177)=TRUE, 0, IF(B204&lt;0, NA(), B204/B$177))</f>
        <v>0</v>
      </c>
      <c r="D204" s="161" t="str">
        <f>IF((C189+C202)&gt;1,O203," ")</f>
        <v xml:space="preserve"> </v>
      </c>
      <c r="E204" s="161"/>
      <c r="F204" s="161"/>
      <c r="G204" s="11"/>
      <c r="O204" s="138"/>
      <c r="P204" s="143" t="s">
        <v>155</v>
      </c>
    </row>
    <row r="205" spans="1:16" ht="18.75" customHeight="1" x14ac:dyDescent="0.35">
      <c r="A205" s="162" t="str">
        <f>IF((C189+C202)&gt;1," ",(IF((C189+C202)=0," ",O202)))</f>
        <v xml:space="preserve"> </v>
      </c>
      <c r="B205" s="162"/>
      <c r="C205" s="162"/>
      <c r="D205" s="151"/>
      <c r="E205" s="151"/>
      <c r="F205" s="151"/>
      <c r="G205" s="11"/>
      <c r="O205" s="138"/>
      <c r="P205" s="152">
        <f>ROUND(C202+C189-1, 3)*100</f>
        <v>-100</v>
      </c>
    </row>
    <row r="206" spans="1:16" ht="27" customHeight="1" thickBot="1" x14ac:dyDescent="0.55000000000000004">
      <c r="A206" s="153" t="s">
        <v>156</v>
      </c>
      <c r="B206" s="154">
        <f>IF(B204&lt;0, B189+B202,B189+B202+B204)</f>
        <v>0</v>
      </c>
      <c r="C206" s="155">
        <f>IF(ISERROR(B206/B177)=TRUE, 0, B206/B177)</f>
        <v>0</v>
      </c>
      <c r="D206" s="24"/>
      <c r="E206" s="11"/>
      <c r="F206" s="11"/>
      <c r="G206" s="11"/>
      <c r="O206" s="138"/>
      <c r="P206" s="147" t="s">
        <v>157</v>
      </c>
    </row>
    <row r="207" spans="1:16" ht="15.75" customHeight="1" x14ac:dyDescent="0.3">
      <c r="A207" s="156"/>
      <c r="B207" s="157"/>
      <c r="C207" s="11"/>
      <c r="D207" s="11"/>
      <c r="E207" s="11"/>
      <c r="F207" s="11"/>
      <c r="G207" s="11"/>
    </row>
    <row r="208" spans="1:16" ht="15" customHeight="1" x14ac:dyDescent="0.3">
      <c r="A208" s="11"/>
      <c r="B208" s="11"/>
      <c r="C208" s="11"/>
      <c r="D208" s="11"/>
      <c r="E208" s="11"/>
      <c r="F208" s="11"/>
      <c r="G208" s="11"/>
    </row>
    <row r="209" spans="1:7" s="11" customFormat="1" ht="21" customHeight="1" x14ac:dyDescent="0.4">
      <c r="A209" s="7" t="s">
        <v>158</v>
      </c>
    </row>
    <row r="210" spans="1:7" s="11" customFormat="1" ht="15.75" customHeight="1" x14ac:dyDescent="0.3">
      <c r="A210" s="158" t="s">
        <v>159</v>
      </c>
    </row>
    <row r="211" spans="1:7" s="11" customFormat="1" ht="15.75" customHeight="1" x14ac:dyDescent="0.3">
      <c r="A211" s="158" t="s">
        <v>160</v>
      </c>
    </row>
    <row r="212" spans="1:7" s="11" customFormat="1" ht="15.75" customHeight="1" x14ac:dyDescent="0.3">
      <c r="A212" s="158" t="s">
        <v>161</v>
      </c>
    </row>
    <row r="213" spans="1:7" s="11" customFormat="1" ht="15.75" customHeight="1" x14ac:dyDescent="0.3">
      <c r="A213" s="158" t="s">
        <v>162</v>
      </c>
    </row>
    <row r="214" spans="1:7" s="11" customFormat="1" ht="15.75" customHeight="1" x14ac:dyDescent="0.3">
      <c r="A214" s="158" t="s">
        <v>163</v>
      </c>
    </row>
    <row r="215" spans="1:7" s="11" customFormat="1" ht="15.75" customHeight="1" x14ac:dyDescent="0.3">
      <c r="A215" s="158" t="s">
        <v>164</v>
      </c>
    </row>
    <row r="216" spans="1:7" s="11" customFormat="1" ht="15.75" customHeight="1" x14ac:dyDescent="0.3">
      <c r="A216" s="158" t="s">
        <v>165</v>
      </c>
    </row>
    <row r="217" spans="1:7" s="11" customFormat="1" ht="15.75" customHeight="1" thickBot="1" x14ac:dyDescent="0.35">
      <c r="G217"/>
    </row>
    <row r="218" spans="1:7" ht="122.25" customHeight="1" thickBot="1" x14ac:dyDescent="0.35">
      <c r="A218" s="163" t="s">
        <v>166</v>
      </c>
      <c r="B218" s="164"/>
      <c r="C218" s="164"/>
      <c r="D218" s="164"/>
      <c r="E218" s="164"/>
      <c r="F218" s="165"/>
    </row>
    <row r="219" spans="1:7" ht="15" customHeight="1" x14ac:dyDescent="0.3">
      <c r="A219" s="11"/>
      <c r="B219" s="11"/>
      <c r="C219" s="24"/>
      <c r="D219" s="11"/>
      <c r="E219" s="11"/>
      <c r="F219" s="11"/>
    </row>
    <row r="220" spans="1:7" ht="15" customHeight="1" x14ac:dyDescent="0.3">
      <c r="A220" s="11"/>
      <c r="B220" s="11"/>
      <c r="C220" s="11"/>
      <c r="D220" s="11"/>
      <c r="E220" s="11"/>
      <c r="F220" s="11"/>
    </row>
    <row r="221" spans="1:7" ht="15" customHeight="1" x14ac:dyDescent="0.3">
      <c r="A221" s="11"/>
      <c r="B221" s="11"/>
      <c r="C221" s="11"/>
      <c r="D221" s="11"/>
      <c r="E221" s="11"/>
      <c r="F221" s="11"/>
    </row>
    <row r="222" spans="1:7" ht="15" customHeight="1" x14ac:dyDescent="0.3">
      <c r="A222" s="11"/>
      <c r="B222" s="11"/>
      <c r="C222" s="11"/>
      <c r="D222" s="11"/>
      <c r="E222" s="11"/>
      <c r="F222" s="11"/>
    </row>
    <row r="223" spans="1:7" ht="15" customHeight="1" x14ac:dyDescent="0.3">
      <c r="A223" s="11"/>
      <c r="B223" s="11"/>
      <c r="C223" s="11"/>
      <c r="D223" s="11"/>
      <c r="E223" s="11"/>
      <c r="F223" s="11"/>
    </row>
    <row r="224" spans="1:7" ht="15" customHeight="1" x14ac:dyDescent="0.3">
      <c r="A224" s="11"/>
      <c r="B224" s="11"/>
      <c r="C224" s="11"/>
      <c r="D224" s="11"/>
      <c r="E224" s="11"/>
      <c r="F224" s="11"/>
    </row>
    <row r="225" spans="1:6" ht="15" customHeight="1" x14ac:dyDescent="0.3">
      <c r="A225" s="11"/>
      <c r="B225" s="11"/>
      <c r="C225" s="11"/>
      <c r="D225" s="11"/>
      <c r="E225" s="11"/>
      <c r="F225" s="11"/>
    </row>
    <row r="226" spans="1:6" ht="15" customHeight="1" x14ac:dyDescent="0.3">
      <c r="A226" s="11"/>
      <c r="B226" s="11"/>
      <c r="C226" s="11"/>
      <c r="D226" s="11"/>
      <c r="E226" s="11"/>
      <c r="F226" s="11"/>
    </row>
    <row r="227" spans="1:6" ht="15" customHeight="1" x14ac:dyDescent="0.3">
      <c r="A227" s="11"/>
      <c r="B227" s="11"/>
      <c r="C227" s="11"/>
      <c r="D227" s="11"/>
      <c r="E227" s="11"/>
      <c r="F227" s="11"/>
    </row>
    <row r="228" spans="1:6" ht="15" customHeight="1" x14ac:dyDescent="0.3">
      <c r="A228" s="11"/>
      <c r="B228" s="11"/>
      <c r="C228" s="11"/>
      <c r="D228" s="11"/>
      <c r="E228" s="11"/>
      <c r="F228" s="11"/>
    </row>
    <row r="229" spans="1:6" ht="15" customHeight="1" x14ac:dyDescent="0.3">
      <c r="A229" s="11"/>
      <c r="B229" s="11"/>
      <c r="C229" s="11"/>
      <c r="D229" s="11"/>
      <c r="E229" s="11"/>
      <c r="F229" s="11"/>
    </row>
    <row r="230" spans="1:6" ht="15" customHeight="1" x14ac:dyDescent="0.3">
      <c r="A230" s="11"/>
      <c r="B230" s="11"/>
      <c r="C230" s="11"/>
      <c r="D230" s="11"/>
      <c r="E230" s="11"/>
      <c r="F230" s="11"/>
    </row>
    <row r="231" spans="1:6" ht="15" customHeight="1" x14ac:dyDescent="0.3">
      <c r="A231" s="11"/>
      <c r="B231" s="11"/>
      <c r="C231" s="11"/>
      <c r="D231" s="11"/>
      <c r="E231" s="11"/>
      <c r="F231" s="11"/>
    </row>
    <row r="232" spans="1:6" ht="15" customHeight="1" x14ac:dyDescent="0.3">
      <c r="A232" s="11"/>
      <c r="B232" s="11"/>
      <c r="C232" s="11"/>
      <c r="D232" s="11"/>
      <c r="E232" s="11"/>
      <c r="F232" s="11"/>
    </row>
    <row r="233" spans="1:6" ht="15" customHeight="1" x14ac:dyDescent="0.3">
      <c r="A233" s="11"/>
      <c r="B233" s="11"/>
      <c r="C233" s="11"/>
      <c r="D233" s="11"/>
      <c r="E233" s="11"/>
      <c r="F233" s="11"/>
    </row>
  </sheetData>
  <sheetProtection selectLockedCells="1"/>
  <mergeCells count="11">
    <mergeCell ref="A7:D7"/>
    <mergeCell ref="A1:F1"/>
    <mergeCell ref="A2:F2"/>
    <mergeCell ref="A4:D4"/>
    <mergeCell ref="A5:D5"/>
    <mergeCell ref="A6:D6"/>
    <mergeCell ref="A8:D8"/>
    <mergeCell ref="O10:Q10"/>
    <mergeCell ref="D204:F204"/>
    <mergeCell ref="A205:C205"/>
    <mergeCell ref="A218:F218"/>
  </mergeCells>
  <dataValidations count="3">
    <dataValidation type="decimal" operator="greaterThanOrEqual" allowBlank="1" showInputMessage="1" showErrorMessage="1" errorTitle="Wrong Input" error="You can only enter positive numbers." sqref="B165 B110:B113 B116:B128 B131:B133 B84:B92 B45:B52 B27:B33 B38:B42 B95:B108 B61:B67 B55:B59 B78:B81 B70:B75 B11:B22 B162 B154:B157 B148:B151 B143:B145 B137:B140 B168:B171" xr:uid="{00000000-0002-0000-0000-000000000000}">
      <formula1>0</formula1>
    </dataValidation>
    <dataValidation type="list" allowBlank="1" showInputMessage="1" showErrorMessage="1" errorTitle="Wrong period" error="Select an input from the drop down." sqref="C165 C11:C22 C78:C81 C84:C92 C61:C67 C70:C75 C45:C52 C38:C42 C27:C33 C55:C59 C95:C108 C131:C133 C116:C128 C110:C113 C137:C140 C143:C145 C148:C151 C154:C157 C162 C168:C171" xr:uid="{00000000-0002-0000-0000-000001000000}">
      <formula1>$P$11:$P$19</formula1>
    </dataValidation>
    <dataValidation type="list" allowBlank="1" showInputMessage="1" showErrorMessage="1" errorTitle="Wrong input" error="Select an input from the drop down." sqref="B175" xr:uid="{00000000-0002-0000-0000-000002000000}">
      <formula1>$P$11:$P$19</formula1>
    </dataValidation>
  </dataValidations>
  <hyperlinks>
    <hyperlink ref="A2" r:id="rId1" display="http://www.fcac-acfc.gc.ca/" xr:uid="{00000000-0004-0000-0000-000000000000}"/>
    <hyperlink ref="A210" r:id="rId2" display="http://www.fcac-acfc.gc.ca/Eng/resources/publications/budgeting/Pages/MakingaB-Commentf.aspx" xr:uid="{00000000-0004-0000-0000-000001000000}"/>
    <hyperlink ref="A211" r:id="rId3" display="http://www.fcac-acfc.gc.ca/Eng/resources/publications/savings/Pages/Thinking-Vouspens.aspx" xr:uid="{00000000-0004-0000-0000-000002000000}"/>
    <hyperlink ref="A212" r:id="rId4" display="http://www.fcac-acfc.gc.ca/Eng/resources/publications/savings/Pages/SaveforY-pargneza.aspx" xr:uid="{00000000-0004-0000-0000-000003000000}"/>
    <hyperlink ref="A213" r:id="rId5" display="http://www.fcac-acfc.gc.ca/Eng/resources/publications/budgeting/Pages/GettingH-Obtenirl.aspx" xr:uid="{00000000-0004-0000-0000-000004000000}"/>
    <hyperlink ref="A214" r:id="rId6" display="http://www.fcac-acfc.gc.ca/Eng/resources/publications/budgeting/Pages/HowtoBea-Commentv.aspx" xr:uid="{00000000-0004-0000-0000-000005000000}"/>
    <hyperlink ref="A215" r:id="rId7" display="http://www.fcac-acfc.gc.ca/Eng/resources/publications/mortgages/Pages/PayingOf-Commentr.aspx" xr:uid="{00000000-0004-0000-0000-000006000000}"/>
    <hyperlink ref="A216" r:id="rId8" display="http://www.fcac-acfc.gc.ca/Eng/resources/publications/creditCards/Pages/BeSmartw-Utilisez.aspx" xr:uid="{00000000-0004-0000-0000-000007000000}"/>
  </hyperlinks>
  <pageMargins left="0.7" right="0.7" top="0.75" bottom="0.75" header="0.3" footer="0.3"/>
  <pageSetup scale="59" fitToHeight="7" orientation="landscape"/>
  <headerFooter>
    <oddFooter>Page &amp;P of &amp;N</oddFooter>
  </headerFooter>
  <rowBreaks count="5" manualBreakCount="5">
    <brk id="34" max="5" man="1"/>
    <brk id="82" max="5" man="1"/>
    <brk id="128" max="5" man="1"/>
    <brk id="172" max="5" man="1"/>
    <brk id="208"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4cf6505-d5dc-47ec-b194-ef5621a45913">
      <Terms xmlns="http://schemas.microsoft.com/office/infopath/2007/PartnerControls"/>
    </lcf76f155ced4ddcb4097134ff3c332f>
    <TaxCatchAll xmlns="b405eff9-ffe9-40d1-9799-8063168539ac" xsi:nil="true"/>
    <SharedWithUsers xmlns="b405eff9-ffe9-40d1-9799-8063168539ac">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954B074E6AA93418347440CB18A68DF" ma:contentTypeVersion="14" ma:contentTypeDescription="Create a new document." ma:contentTypeScope="" ma:versionID="31e7151b99ce956dcb0d353d51288110">
  <xsd:schema xmlns:xsd="http://www.w3.org/2001/XMLSchema" xmlns:xs="http://www.w3.org/2001/XMLSchema" xmlns:p="http://schemas.microsoft.com/office/2006/metadata/properties" xmlns:ns2="54cf6505-d5dc-47ec-b194-ef5621a45913" xmlns:ns3="b405eff9-ffe9-40d1-9799-8063168539ac" targetNamespace="http://schemas.microsoft.com/office/2006/metadata/properties" ma:root="true" ma:fieldsID="320ccbc09457ae1024f78ef55cb64b2c" ns2:_="" ns3:_="">
    <xsd:import namespace="54cf6505-d5dc-47ec-b194-ef5621a45913"/>
    <xsd:import namespace="b405eff9-ffe9-40d1-9799-8063168539a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cf6505-d5dc-47ec-b194-ef5621a459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06512b2-88d7-49f9-9198-742f45649134"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405eff9-ffe9-40d1-9799-8063168539a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27a4ac0-911f-4a86-9bc6-0c3c2d9758cd}" ma:internalName="TaxCatchAll" ma:showField="CatchAllData" ma:web="b405eff9-ffe9-40d1-9799-8063168539a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38FF0E-B6A4-42C3-894A-918777FBF97B}">
  <ds:schemaRefs>
    <ds:schemaRef ds:uri="http://schemas.microsoft.com/office/2006/metadata/properties"/>
    <ds:schemaRef ds:uri="http://schemas.microsoft.com/office/infopath/2007/PartnerControls"/>
    <ds:schemaRef ds:uri="54cf6505-d5dc-47ec-b194-ef5621a45913"/>
    <ds:schemaRef ds:uri="b405eff9-ffe9-40d1-9799-8063168539ac"/>
  </ds:schemaRefs>
</ds:datastoreItem>
</file>

<file path=customXml/itemProps2.xml><?xml version="1.0" encoding="utf-8"?>
<ds:datastoreItem xmlns:ds="http://schemas.openxmlformats.org/officeDocument/2006/customXml" ds:itemID="{DA560D34-2B3F-46F8-B0D8-2623DB1FDF8F}"/>
</file>

<file path=customXml/itemProps3.xml><?xml version="1.0" encoding="utf-8"?>
<ds:datastoreItem xmlns:ds="http://schemas.openxmlformats.org/officeDocument/2006/customXml" ds:itemID="{225E6328-C99C-4DAB-8D0E-90CE6989C0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227</vt:i4>
      </vt:variant>
    </vt:vector>
  </HeadingPairs>
  <TitlesOfParts>
    <vt:vector size="228" baseType="lpstr">
      <vt:lpstr>Input</vt:lpstr>
      <vt:lpstr>Childcare.AfterSchool.Input</vt:lpstr>
      <vt:lpstr>Childcare.AfterSchool.Period</vt:lpstr>
      <vt:lpstr>Childcare.Babysitting.Input</vt:lpstr>
      <vt:lpstr>Childcare.Babysitting.Period</vt:lpstr>
      <vt:lpstr>Childcare.ChildrenAllowance.Input</vt:lpstr>
      <vt:lpstr>Childcare.ChildrenAllowance.Period</vt:lpstr>
      <vt:lpstr>Childcare.ChildSupportPayments.Input</vt:lpstr>
      <vt:lpstr>Childcare.ChildSupportPayments.Period</vt:lpstr>
      <vt:lpstr>Childcare.Daycare.Input</vt:lpstr>
      <vt:lpstr>Childcare.Daycare.Period</vt:lpstr>
      <vt:lpstr>Childcare.Other.Input</vt:lpstr>
      <vt:lpstr>Childcare.Other.Period</vt:lpstr>
      <vt:lpstr>DebtRepayment.CreditCards.Input</vt:lpstr>
      <vt:lpstr>DebtRepayment.CreditCards.Period</vt:lpstr>
      <vt:lpstr>DebtRepayment.LineOfCredit.Input</vt:lpstr>
      <vt:lpstr>DebtRepayment.LineOfCredit.Period</vt:lpstr>
      <vt:lpstr>DebtRepayment.Other.Input</vt:lpstr>
      <vt:lpstr>DebtRepayment.Other.Period</vt:lpstr>
      <vt:lpstr>DebtRepayment.StudentLoan.Input</vt:lpstr>
      <vt:lpstr>DebtRepayment.StudentLoan.Period</vt:lpstr>
      <vt:lpstr>Education.Other.Input</vt:lpstr>
      <vt:lpstr>Education.Other.Period</vt:lpstr>
      <vt:lpstr>Education.Professional.Input</vt:lpstr>
      <vt:lpstr>Education.Professional.Period</vt:lpstr>
      <vt:lpstr>Education.SchoolExpenses.Input</vt:lpstr>
      <vt:lpstr>Education.SchoolExpenses.Period</vt:lpstr>
      <vt:lpstr>Education.SchoolTrips.Input</vt:lpstr>
      <vt:lpstr>Education.SchoolTrips.Period</vt:lpstr>
      <vt:lpstr>Education.Textbooks.Input</vt:lpstr>
      <vt:lpstr>Education.Textbooks.Period</vt:lpstr>
      <vt:lpstr>Entertainment.Holidays.Other.Input</vt:lpstr>
      <vt:lpstr>Entertainment.Holidays.Other.Period</vt:lpstr>
      <vt:lpstr>Entertainment.Holidays.TravelInsurance.Input</vt:lpstr>
      <vt:lpstr>Entertainment.Holidays.TravelInsurance.Period</vt:lpstr>
      <vt:lpstr>Entertainment.Holidays.Vacation.Input</vt:lpstr>
      <vt:lpstr>Entertainment.Holidays.Vacation.Period</vt:lpstr>
      <vt:lpstr>Entertainment.SocialLife.Alcohol.Input</vt:lpstr>
      <vt:lpstr>Entertainment.SocialLife.Alcohol.Period</vt:lpstr>
      <vt:lpstr>Entertainment.SocialLife.ChildrenActivities.Input</vt:lpstr>
      <vt:lpstr>Entertainment.SocialLife.ChildrenActivities.Period</vt:lpstr>
      <vt:lpstr>Entertainment.SocialLife.ClubMemberships.Input</vt:lpstr>
      <vt:lpstr>Entertainment.SocialLife.ClubMemberships.Period</vt:lpstr>
      <vt:lpstr>Entertainment.SocialLife.Hobbies.Input</vt:lpstr>
      <vt:lpstr>Entertainment.SocialLife.Hobbies.Period</vt:lpstr>
      <vt:lpstr>Entertainment.SocialLife.Movies.Input</vt:lpstr>
      <vt:lpstr>Entertainment.SocialLife.Movies.Period</vt:lpstr>
      <vt:lpstr>Entertainment.SocialLife.Newspapers.Input</vt:lpstr>
      <vt:lpstr>Entertainment.SocialLife.Newspapers.Period</vt:lpstr>
      <vt:lpstr>Entertainment.SocialLife.Nightlife.Input</vt:lpstr>
      <vt:lpstr>Entertainment.SocialLife.Nightlife.Period</vt:lpstr>
      <vt:lpstr>Entertainment.SocialLife.Other.Input</vt:lpstr>
      <vt:lpstr>Entertainment.SocialLife.Other.Period</vt:lpstr>
      <vt:lpstr>Entertainment.SocialLife.OutdoorRecreation.Input</vt:lpstr>
      <vt:lpstr>Entertainment.SocialLife.OutdoorRecreation.Period</vt:lpstr>
      <vt:lpstr>Entertainment.SocialLife.Restaurants.Input</vt:lpstr>
      <vt:lpstr>Entertainment.SocialLife.Restaurants.Period</vt:lpstr>
      <vt:lpstr>Entertainment.SocialLife.SportsGear.Input</vt:lpstr>
      <vt:lpstr>Entertainment.SocialLife.SportsGear.Period</vt:lpstr>
      <vt:lpstr>Entertainment.SocialLife.Tickets.Input</vt:lpstr>
      <vt:lpstr>Entertainment.SocialLife.Tickets.Period</vt:lpstr>
      <vt:lpstr>Entertainment.SocialLife.Tobacco.Input</vt:lpstr>
      <vt:lpstr>Entertainment.SocialLife.Tobacco.Period</vt:lpstr>
      <vt:lpstr>Food.Groceries.Input</vt:lpstr>
      <vt:lpstr>Food.Groceries.Period</vt:lpstr>
      <vt:lpstr>Food.Other.Input</vt:lpstr>
      <vt:lpstr>Food.Other.Period</vt:lpstr>
      <vt:lpstr>Food.TakeOutOrderIn.Input</vt:lpstr>
      <vt:lpstr>Food.TakeOutOrderIn.Period</vt:lpstr>
      <vt:lpstr>Food.WorkLunches.Input</vt:lpstr>
      <vt:lpstr>Food.WorkLunches.Period</vt:lpstr>
      <vt:lpstr>Housing.BasicCosts.CondoFees.Input</vt:lpstr>
      <vt:lpstr>Housing.BasicCosts.CondoFees.Period</vt:lpstr>
      <vt:lpstr>Housing.BasicCosts.HomeInsurance.Input</vt:lpstr>
      <vt:lpstr>Housing.BasicCosts.HomeInsurance.Period</vt:lpstr>
      <vt:lpstr>Housing.BasicCosts.MortgagePayments.Input</vt:lpstr>
      <vt:lpstr>Housing.BasicCosts.MortgagePayments.Period</vt:lpstr>
      <vt:lpstr>Housing.BasicCosts.PropertyTaxes.Input</vt:lpstr>
      <vt:lpstr>Housing.BasicCosts.PropertyTaxes.Period</vt:lpstr>
      <vt:lpstr>Housing.BasicCosts.Rent.Input</vt:lpstr>
      <vt:lpstr>Housing.BasicCosts.Rent.Period</vt:lpstr>
      <vt:lpstr>Housing.Purchase.Appliances.Input</vt:lpstr>
      <vt:lpstr>Housing.Purchase.Appliances.Period</vt:lpstr>
      <vt:lpstr>Housing.Purchase.Furniture.Input</vt:lpstr>
      <vt:lpstr>Housing.Purchase.Furniture.Period</vt:lpstr>
      <vt:lpstr>Housing.Purchase.HouseContents.Input</vt:lpstr>
      <vt:lpstr>Housing.Purchase.HouseContents.Period</vt:lpstr>
      <vt:lpstr>Housing.Purchase.Other.Input</vt:lpstr>
      <vt:lpstr>Housing.Purchase.Other.Period</vt:lpstr>
      <vt:lpstr>Housing.Repairs.Appliances.Input</vt:lpstr>
      <vt:lpstr>Housing.Repairs.Appliances.Period</vt:lpstr>
      <vt:lpstr>Housing.Repairs.Electrical.Input</vt:lpstr>
      <vt:lpstr>Housing.Repairs.Electrical.Period</vt:lpstr>
      <vt:lpstr>Housing.Repairs.Gardening.Input</vt:lpstr>
      <vt:lpstr>Housing.Repairs.Gardening.Period</vt:lpstr>
      <vt:lpstr>Housing.Repairs.HomeImprovements.Input</vt:lpstr>
      <vt:lpstr>Housing.Repairs.HomeImprovements.Period</vt:lpstr>
      <vt:lpstr>Housing.Repairs.HouseholdServices.Input</vt:lpstr>
      <vt:lpstr>Housing.Repairs.HouseholdServices.Period</vt:lpstr>
      <vt:lpstr>Housing.Repairs.Other.Input</vt:lpstr>
      <vt:lpstr>Housing.Repairs.Other.Period</vt:lpstr>
      <vt:lpstr>Housing.Repairs.Painting.Input</vt:lpstr>
      <vt:lpstr>Housing.Repairs.Painting.Period</vt:lpstr>
      <vt:lpstr>Housing.Repairs.Plumbing.Input</vt:lpstr>
      <vt:lpstr>Housing.Repairs.Plumbing.Period</vt:lpstr>
      <vt:lpstr>Housing.Utilities.Cable.Input</vt:lpstr>
      <vt:lpstr>Housing.Utilities.Cable.Period</vt:lpstr>
      <vt:lpstr>Housing.Utilities.Combined.Input</vt:lpstr>
      <vt:lpstr>Housing.Utilities.Combined.Period</vt:lpstr>
      <vt:lpstr>Housing.Utilities.Electricity.Input</vt:lpstr>
      <vt:lpstr>Housing.Utilities.Electricity.Period</vt:lpstr>
      <vt:lpstr>Housing.Utilities.Gas.Input</vt:lpstr>
      <vt:lpstr>Housing.Utilities.Gas.Period</vt:lpstr>
      <vt:lpstr>Housing.Utilities.Internet.Input</vt:lpstr>
      <vt:lpstr>Housing.Utilities.Internet.Period</vt:lpstr>
      <vt:lpstr>Housing.Utilities.Telephone.Input</vt:lpstr>
      <vt:lpstr>Housing.Utilities.Telephone.Period</vt:lpstr>
      <vt:lpstr>Housing.Utilities.Water.Input</vt:lpstr>
      <vt:lpstr>Housing.Utilities.Water.Period</vt:lpstr>
      <vt:lpstr>Income.Allowance.Input</vt:lpstr>
      <vt:lpstr>Income.Allowance.Period</vt:lpstr>
      <vt:lpstr>Income.BusinessIncome.Input</vt:lpstr>
      <vt:lpstr>Income.BusinessIncome.Period</vt:lpstr>
      <vt:lpstr>Income.ChildSupportIncome.Input</vt:lpstr>
      <vt:lpstr>Income.ChildSupportIncome.Period</vt:lpstr>
      <vt:lpstr>Income.Interest.Input</vt:lpstr>
      <vt:lpstr>Income.Interest.Period</vt:lpstr>
      <vt:lpstr>Income.MyPartnerTakeHomePay.Input</vt:lpstr>
      <vt:lpstr>Income.MyPartnerTakeHomePay.Period</vt:lpstr>
      <vt:lpstr>Income.MyTakeHomePay.Input</vt:lpstr>
      <vt:lpstr>Income.MyTakeHomePay.Period</vt:lpstr>
      <vt:lpstr>Income.Other.Input</vt:lpstr>
      <vt:lpstr>Income.Other.Period</vt:lpstr>
      <vt:lpstr>Income.RentalPropertyIncome.Input</vt:lpstr>
      <vt:lpstr>Income.RentalPropertyIncome.Period</vt:lpstr>
      <vt:lpstr>Income.RetirementIncome.Input</vt:lpstr>
      <vt:lpstr>Income.RetirementIncome.Period</vt:lpstr>
      <vt:lpstr>Income.SocialAssistance.Input</vt:lpstr>
      <vt:lpstr>Income.SocialAssistance.Period</vt:lpstr>
      <vt:lpstr>Income.StudentLoan.Input</vt:lpstr>
      <vt:lpstr>Income.StudentLoan.Period</vt:lpstr>
      <vt:lpstr>Income.UniversalChildTaxBenefit.Input</vt:lpstr>
      <vt:lpstr>Income.UniversalChildTaxBenefit.Period</vt:lpstr>
      <vt:lpstr>Insurance.Medical.Input</vt:lpstr>
      <vt:lpstr>Insurance.Medical.Period</vt:lpstr>
      <vt:lpstr>Insurance.Other.Input</vt:lpstr>
      <vt:lpstr>Insurance.Other.Period</vt:lpstr>
      <vt:lpstr>Insurance.YourDisability.Input</vt:lpstr>
      <vt:lpstr>Insurance.YourDisability.Period</vt:lpstr>
      <vt:lpstr>Insurance.YourLife.Input</vt:lpstr>
      <vt:lpstr>Insurance.YourLife.Period</vt:lpstr>
      <vt:lpstr>Insurance.YourPartnerDisability.Input</vt:lpstr>
      <vt:lpstr>Insurance.YourPartnerDisability.Period</vt:lpstr>
      <vt:lpstr>Insurance.YourPartnerLife.Input</vt:lpstr>
      <vt:lpstr>Insurance.YourPartnerLife.Period</vt:lpstr>
      <vt:lpstr>Miscellaneous.Donations.CharitableDonations.Input</vt:lpstr>
      <vt:lpstr>Miscellaneous.Donations.CharitableDonations.Period</vt:lpstr>
      <vt:lpstr>Miscellaneous.Gifts.Gifts.Input</vt:lpstr>
      <vt:lpstr>Miscellaneous.Gifts.Gifts.Period</vt:lpstr>
      <vt:lpstr>Miscellaneous.Pets.Other.Input</vt:lpstr>
      <vt:lpstr>Miscellaneous.Pets.Other.Period</vt:lpstr>
      <vt:lpstr>Miscellaneous.Pets.PetFood.Input</vt:lpstr>
      <vt:lpstr>Miscellaneous.Pets.PetFood.Period</vt:lpstr>
      <vt:lpstr>Miscellaneous.Pets.VetExpenses.Input</vt:lpstr>
      <vt:lpstr>Miscellaneous.Pets.VetExpenses.Period</vt:lpstr>
      <vt:lpstr>Personal.Clothing.Accessories.Input</vt:lpstr>
      <vt:lpstr>Personal.Clothing.Accessories.Period</vt:lpstr>
      <vt:lpstr>Personal.Clothing.AdultsClothes.Input</vt:lpstr>
      <vt:lpstr>Personal.Clothing.AdultsClothes.Period</vt:lpstr>
      <vt:lpstr>Personal.Clothing.ChildrenClothes.Input</vt:lpstr>
      <vt:lpstr>Personal.Clothing.ChildrenClothes.Period</vt:lpstr>
      <vt:lpstr>Personal.Clothing.Laundry.Input</vt:lpstr>
      <vt:lpstr>Personal.Clothing.Laundry.Period</vt:lpstr>
      <vt:lpstr>Personal.Medical.Dentist.Input</vt:lpstr>
      <vt:lpstr>Personal.Medical.Dentist.Period</vt:lpstr>
      <vt:lpstr>Personal.Medical.Doctor.Input</vt:lpstr>
      <vt:lpstr>Personal.Medical.Doctor.Period</vt:lpstr>
      <vt:lpstr>Personal.Medical.Other.Input</vt:lpstr>
      <vt:lpstr>Personal.Medical.Other.Period</vt:lpstr>
      <vt:lpstr>Personal.Medical.PrescriptionsAndMedicines.Input</vt:lpstr>
      <vt:lpstr>Personal.Medical.PrescriptionsAndMedicines.Period</vt:lpstr>
      <vt:lpstr>Personal.PersonalCare.Cosmetics.Input</vt:lpstr>
      <vt:lpstr>Personal.PersonalCare.Cosmetics.Period</vt:lpstr>
      <vt:lpstr>Personal.PersonalCare.Hairdresser.Input</vt:lpstr>
      <vt:lpstr>Personal.PersonalCare.Hairdresser.Period</vt:lpstr>
      <vt:lpstr>Personal.PersonalCare.Other.Input</vt:lpstr>
      <vt:lpstr>Personal.PersonalCare.Other.Period</vt:lpstr>
      <vt:lpstr>Personal.Services.BankingFees.Input</vt:lpstr>
      <vt:lpstr>Personal.Services.BankingFees.Period</vt:lpstr>
      <vt:lpstr>Personal.Services.Mobile.Input</vt:lpstr>
      <vt:lpstr>Personal.Services.Mobile.Period</vt:lpstr>
      <vt:lpstr>Personal.Services.Other.Input</vt:lpstr>
      <vt:lpstr>Personal.Services.Other.Period</vt:lpstr>
      <vt:lpstr>Personal.Services.Professional.Input</vt:lpstr>
      <vt:lpstr>Personal.Services.Professional.Period</vt:lpstr>
      <vt:lpstr>Input!Print_Area</vt:lpstr>
      <vt:lpstr>Savings.EmergencyFunds.Input</vt:lpstr>
      <vt:lpstr>Savings.EmergencyFunds.Period</vt:lpstr>
      <vt:lpstr>Savings.Investments.Input</vt:lpstr>
      <vt:lpstr>Savings.Investments.Period</vt:lpstr>
      <vt:lpstr>Savings.Other.Input</vt:lpstr>
      <vt:lpstr>Savings.Other.Period</vt:lpstr>
      <vt:lpstr>Savings.RegularSavings.Input</vt:lpstr>
      <vt:lpstr>Savings.RegularSavings.Period</vt:lpstr>
      <vt:lpstr>Savings.RESP.Input</vt:lpstr>
      <vt:lpstr>Savings.RESP.Period</vt:lpstr>
      <vt:lpstr>Savings.RRSP.Input</vt:lpstr>
      <vt:lpstr>Savings.RRSP.Period</vt:lpstr>
      <vt:lpstr>Savings.TaxFreeSavingsAccount.Input</vt:lpstr>
      <vt:lpstr>Savings.TaxFreeSavingsAccount.Period</vt:lpstr>
      <vt:lpstr>Transport.Gas.Input</vt:lpstr>
      <vt:lpstr>Transport.Gas.Period</vt:lpstr>
      <vt:lpstr>Transport.Maintenance.Input</vt:lpstr>
      <vt:lpstr>Transport.Maintenance.Period</vt:lpstr>
      <vt:lpstr>Transport.Other.Input</vt:lpstr>
      <vt:lpstr>Transport.Other.Period</vt:lpstr>
      <vt:lpstr>Transport.Parking.Input</vt:lpstr>
      <vt:lpstr>Transport.Parking.Period</vt:lpstr>
      <vt:lpstr>Transport.TaxiFares.Input</vt:lpstr>
      <vt:lpstr>Transport.TaxiFares.Period</vt:lpstr>
      <vt:lpstr>Transport.TransitPass.Input</vt:lpstr>
      <vt:lpstr>Transport.TransitPass.Period</vt:lpstr>
      <vt:lpstr>Transport.VehicleInsurance.Input</vt:lpstr>
      <vt:lpstr>Transport.VehicleInsurance.Period</vt:lpstr>
      <vt:lpstr>Transport.VehicleLicensing.Input</vt:lpstr>
      <vt:lpstr>Transport.VehicleLicensing.Period</vt:lpstr>
      <vt:lpstr>Transport.VehicleLoan.Input</vt:lpstr>
      <vt:lpstr>Transport.VehicleLoan.Period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Laquerre.Chris</dc:creator>
  <cp:keywords/>
  <dc:description/>
  <cp:lastModifiedBy>Kok, Scott</cp:lastModifiedBy>
  <cp:revision/>
  <dcterms:created xsi:type="dcterms:W3CDTF">2010-04-19T12:12:56Z</dcterms:created>
  <dcterms:modified xsi:type="dcterms:W3CDTF">2024-03-07T13:56:43Z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0x0101008954B074E6AA93418347440CB18A68DF</vt:lpwstr>
  </property>
  <property fmtid="{D5CDD505-2E9C-101B-9397-08002B2CF9AE}" pid="3" name="Order">
    <vt:r8>109800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SIP_Label_0cf00cb3-7a5d-4674-b157-6d675423df49_Enabled">
    <vt:lpwstr>true</vt:lpwstr>
  </property>
  <property fmtid="{D5CDD505-2E9C-101B-9397-08002B2CF9AE}" pid="8" name="MSIP_Label_0cf00cb3-7a5d-4674-b157-6d675423df49_SetDate">
    <vt:lpwstr>2024-01-05T18:51:15Z</vt:lpwstr>
  </property>
  <property fmtid="{D5CDD505-2E9C-101B-9397-08002B2CF9AE}" pid="9" name="MSIP_Label_0cf00cb3-7a5d-4674-b157-6d675423df49_Method">
    <vt:lpwstr>Standard</vt:lpwstr>
  </property>
  <property fmtid="{D5CDD505-2E9C-101B-9397-08002B2CF9AE}" pid="10" name="MSIP_Label_0cf00cb3-7a5d-4674-b157-6d675423df49_Name">
    <vt:lpwstr>Internal</vt:lpwstr>
  </property>
  <property fmtid="{D5CDD505-2E9C-101B-9397-08002B2CF9AE}" pid="11" name="MSIP_Label_0cf00cb3-7a5d-4674-b157-6d675423df49_SiteId">
    <vt:lpwstr>ece76e02-a02b-4c4a-906d-98a34c5ce07a</vt:lpwstr>
  </property>
  <property fmtid="{D5CDD505-2E9C-101B-9397-08002B2CF9AE}" pid="12" name="MSIP_Label_0cf00cb3-7a5d-4674-b157-6d675423df49_ActionId">
    <vt:lpwstr>b0be4182-70d9-4d9f-aa11-5ac14ee9d616</vt:lpwstr>
  </property>
  <property fmtid="{D5CDD505-2E9C-101B-9397-08002B2CF9AE}" pid="13" name="MSIP_Label_0cf00cb3-7a5d-4674-b157-6d675423df49_ContentBits">
    <vt:lpwstr>0</vt:lpwstr>
  </property>
  <property fmtid="{D5CDD505-2E9C-101B-9397-08002B2CF9AE}" pid="14" name="MediaServiceImageTags">
    <vt:lpwstr/>
  </property>
  <property fmtid="{D5CDD505-2E9C-101B-9397-08002B2CF9AE}" pid="15" name="_SourceUrl">
    <vt:lpwstr/>
  </property>
  <property fmtid="{D5CDD505-2E9C-101B-9397-08002B2CF9AE}" pid="16" name="_SharedFileIndex">
    <vt:lpwstr/>
  </property>
</Properties>
</file>